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Q:\Sidney Files\Personnel-Payroll\Surveys-Studies\2019\"/>
    </mc:Choice>
  </mc:AlternateContent>
  <xr:revisionPtr revIDLastSave="0" documentId="13_ncr:1_{51A48C66-DE92-45D2-B823-4366F6A50C48}" xr6:coauthVersionLast="43" xr6:coauthVersionMax="43" xr10:uidLastSave="{00000000-0000-0000-0000-000000000000}"/>
  <bookViews>
    <workbookView xWindow="-120" yWindow="-120" windowWidth="29040" windowHeight="15840" tabRatio="751" xr2:uid="{00000000-000D-0000-FFFF-FFFF00000000}"/>
  </bookViews>
  <sheets>
    <sheet name="Principals" sheetId="2" r:id="rId1"/>
    <sheet name="Supt" sheetId="1" state="hidden" r:id="rId2"/>
    <sheet name="Treasurer" sheetId="3" state="hidden" r:id="rId3"/>
    <sheet name="Curriculum Director" sheetId="7" r:id="rId4"/>
    <sheet name="Special Ed Director" sheetId="6" r:id="rId5"/>
    <sheet name="Business Manager" sheetId="8" r:id="rId6"/>
    <sheet name="Technology Director" sheetId="4" r:id="rId7"/>
  </sheets>
  <definedNames>
    <definedName name="_xlnm._FilterDatabase" localSheetId="5" hidden="1">'Business Manager'!$A$4:$P$50</definedName>
    <definedName name="_xlnm._FilterDatabase" localSheetId="3" hidden="1">'Curriculum Director'!$A$4:$P$52</definedName>
    <definedName name="_xlnm._FilterDatabase" localSheetId="0" hidden="1">Principals!$A$4:$P$27</definedName>
    <definedName name="_xlnm._FilterDatabase" localSheetId="4" hidden="1">'Special Ed Director'!$A$4:$P$52</definedName>
    <definedName name="_xlnm._FilterDatabase" localSheetId="1" hidden="1">Supt!$A$4:$O$29</definedName>
    <definedName name="_xlnm._FilterDatabase" localSheetId="6" hidden="1">'Technology Director'!$A$4:$P$31</definedName>
    <definedName name="_xlnm._FilterDatabase" localSheetId="2" hidden="1">Treasurer!$A$4:$P$29</definedName>
    <definedName name="_xlnm.Print_Titles" localSheetId="5">'Business Manager'!$1:$5</definedName>
    <definedName name="_xlnm.Print_Titles" localSheetId="3">'Curriculum Director'!$1:$5</definedName>
    <definedName name="_xlnm.Print_Titles" localSheetId="0">Principals!$1:$4</definedName>
    <definedName name="_xlnm.Print_Titles" localSheetId="4">'Special Ed Director'!$1:$5</definedName>
    <definedName name="_xlnm.Print_Titles" localSheetId="1">Supt!$1:$4</definedName>
    <definedName name="_xlnm.Print_Titles" localSheetId="6">'Technology Director'!$1:$5</definedName>
    <definedName name="_xlnm.Print_Titles" localSheetId="2">Treasurer!$1:$4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8" l="1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" i="8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7" i="6"/>
  <c r="I8" i="6"/>
  <c r="I5" i="6"/>
  <c r="I9" i="6"/>
  <c r="I10" i="6"/>
  <c r="I16" i="6"/>
  <c r="I11" i="6"/>
  <c r="I17" i="6"/>
  <c r="I18" i="6"/>
  <c r="I12" i="6"/>
  <c r="I19" i="6"/>
  <c r="I20" i="6"/>
  <c r="I21" i="6"/>
  <c r="I13" i="6"/>
  <c r="I14" i="6"/>
  <c r="I15" i="6"/>
  <c r="I23" i="6"/>
  <c r="I24" i="6"/>
  <c r="I26" i="6"/>
  <c r="I27" i="6"/>
  <c r="I22" i="6"/>
  <c r="I25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6" i="6"/>
  <c r="I118" i="2" l="1"/>
  <c r="I124" i="2"/>
  <c r="I116" i="2"/>
  <c r="I120" i="2"/>
  <c r="I117" i="2"/>
  <c r="I121" i="2"/>
  <c r="I123" i="2"/>
  <c r="I119" i="2"/>
  <c r="I125" i="2"/>
  <c r="I122" i="2"/>
  <c r="I97" i="2"/>
  <c r="I103" i="2"/>
  <c r="I85" i="2"/>
  <c r="I99" i="2"/>
  <c r="I84" i="2"/>
  <c r="I101" i="2"/>
  <c r="I88" i="2"/>
  <c r="I110" i="2"/>
  <c r="I81" i="2"/>
  <c r="I94" i="2"/>
  <c r="I77" i="2"/>
  <c r="I69" i="2"/>
  <c r="I57" i="2"/>
  <c r="I47" i="2"/>
  <c r="I51" i="2"/>
  <c r="I70" i="2"/>
  <c r="I42" i="2"/>
  <c r="I43" i="2"/>
  <c r="I41" i="2"/>
  <c r="I58" i="2"/>
  <c r="I5" i="2"/>
  <c r="I15" i="2"/>
  <c r="I8" i="2"/>
  <c r="I7" i="2"/>
  <c r="I30" i="2"/>
  <c r="I19" i="2"/>
  <c r="I20" i="2"/>
  <c r="I26" i="2"/>
  <c r="I32" i="2"/>
  <c r="I18" i="3" l="1"/>
  <c r="H18" i="1"/>
  <c r="I22" i="4" l="1"/>
  <c r="I48" i="2"/>
  <c r="I16" i="2"/>
  <c r="I28" i="3"/>
  <c r="H28" i="1"/>
  <c r="I7" i="3" l="1"/>
  <c r="I65" i="2"/>
  <c r="I17" i="4" l="1"/>
  <c r="I89" i="2"/>
  <c r="I54" i="2"/>
  <c r="I13" i="2"/>
  <c r="I13" i="3"/>
  <c r="H13" i="1"/>
  <c r="I19" i="4" l="1"/>
  <c r="I33" i="2"/>
  <c r="H20" i="1"/>
  <c r="I9" i="4"/>
  <c r="I98" i="2"/>
  <c r="I14" i="2"/>
  <c r="H5" i="1"/>
  <c r="H10" i="1"/>
  <c r="I102" i="2"/>
  <c r="I22" i="2"/>
  <c r="I23" i="2"/>
  <c r="I9" i="2"/>
  <c r="H14" i="1"/>
  <c r="I14" i="3"/>
  <c r="I23" i="3"/>
  <c r="I10" i="3"/>
  <c r="I60" i="2" l="1"/>
  <c r="I20" i="4" l="1"/>
  <c r="I16" i="4" l="1"/>
  <c r="I10" i="4"/>
  <c r="I21" i="4"/>
  <c r="I24" i="4"/>
  <c r="I18" i="4"/>
  <c r="I15" i="4"/>
  <c r="I26" i="4"/>
  <c r="I11" i="4"/>
  <c r="I14" i="4"/>
  <c r="I27" i="4"/>
  <c r="I23" i="4"/>
  <c r="I8" i="4"/>
  <c r="I12" i="4"/>
  <c r="I13" i="4"/>
  <c r="I7" i="4"/>
  <c r="I5" i="4"/>
  <c r="I25" i="4"/>
  <c r="I6" i="4"/>
  <c r="I79" i="2"/>
  <c r="I80" i="2"/>
  <c r="I105" i="2"/>
  <c r="I96" i="2"/>
  <c r="I107" i="2"/>
  <c r="I95" i="2"/>
  <c r="I91" i="2"/>
  <c r="I90" i="2"/>
  <c r="I108" i="2"/>
  <c r="I100" i="2"/>
  <c r="I93" i="2"/>
  <c r="I109" i="2"/>
  <c r="I82" i="2"/>
  <c r="I104" i="2"/>
  <c r="I87" i="2"/>
  <c r="I92" i="2"/>
  <c r="I83" i="2"/>
  <c r="I78" i="2"/>
  <c r="I106" i="2"/>
  <c r="I86" i="2"/>
  <c r="I61" i="2"/>
  <c r="I62" i="2"/>
  <c r="I63" i="2"/>
  <c r="I64" i="2"/>
  <c r="I66" i="2"/>
  <c r="I55" i="2"/>
  <c r="I67" i="2"/>
  <c r="I68" i="2"/>
  <c r="I45" i="2"/>
  <c r="I56" i="2"/>
  <c r="I50" i="2"/>
  <c r="I49" i="2"/>
  <c r="I72" i="2"/>
  <c r="I52" i="2"/>
  <c r="I53" i="2"/>
  <c r="I46" i="2"/>
  <c r="I59" i="2"/>
  <c r="I44" i="2"/>
  <c r="I24" i="2"/>
  <c r="I21" i="2"/>
  <c r="I18" i="2"/>
  <c r="I17" i="2"/>
  <c r="I36" i="2"/>
  <c r="I12" i="2"/>
  <c r="I34" i="2"/>
  <c r="I28" i="2"/>
  <c r="I25" i="2"/>
  <c r="I6" i="2"/>
  <c r="I29" i="2"/>
  <c r="I27" i="2"/>
  <c r="I10" i="2"/>
  <c r="I31" i="2"/>
  <c r="I35" i="2"/>
  <c r="I11" i="2"/>
  <c r="H9" i="1" l="1"/>
  <c r="H12" i="1"/>
  <c r="H11" i="1"/>
  <c r="H15" i="1"/>
  <c r="H16" i="1"/>
  <c r="H17" i="1"/>
  <c r="H19" i="1"/>
  <c r="H21" i="1"/>
  <c r="H22" i="1"/>
  <c r="H23" i="1"/>
  <c r="H24" i="1"/>
  <c r="H25" i="1"/>
  <c r="H26" i="1"/>
  <c r="H27" i="1"/>
  <c r="H29" i="1"/>
  <c r="H7" i="1"/>
  <c r="H8" i="1"/>
  <c r="I5" i="3" l="1"/>
  <c r="I24" i="3" l="1"/>
  <c r="P93" i="2" l="1"/>
  <c r="P22" i="2"/>
  <c r="I22" i="3"/>
  <c r="P22" i="3"/>
  <c r="I8" i="3" l="1"/>
  <c r="I9" i="3"/>
  <c r="I12" i="3"/>
  <c r="I11" i="3"/>
  <c r="I15" i="3"/>
  <c r="I16" i="3"/>
  <c r="I17" i="3"/>
  <c r="I19" i="3"/>
  <c r="I20" i="3"/>
  <c r="I21" i="3"/>
  <c r="I25" i="3"/>
  <c r="I26" i="3"/>
  <c r="I27" i="3"/>
  <c r="I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Sparks</author>
  </authors>
  <commentList>
    <comment ref="F2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Angie Sparks:</t>
        </r>
        <r>
          <rPr>
            <sz val="9"/>
            <color indexed="81"/>
            <rFont val="Tahoma"/>
            <family val="2"/>
          </rPr>
          <t xml:space="preserve">
My initial contract said $10,000 over a 5-year period.  It was a different amount each year.  An MOU was done two years ago to pay out the remaining balance since the Dir. Of Operations was receiving a lump payment.</t>
        </r>
      </text>
    </comment>
  </commentList>
</comments>
</file>

<file path=xl/sharedStrings.xml><?xml version="1.0" encoding="utf-8"?>
<sst xmlns="http://schemas.openxmlformats.org/spreadsheetml/2006/main" count="728" uniqueCount="222">
  <si>
    <t>Salary</t>
  </si>
  <si>
    <t>Pickup</t>
  </si>
  <si>
    <t>Annunity</t>
  </si>
  <si>
    <t>Superintendent</t>
  </si>
  <si>
    <t>Treasurer</t>
  </si>
  <si>
    <t>High School Principal</t>
  </si>
  <si>
    <t>Middle School Principal</t>
  </si>
  <si>
    <t>Elementary School Principal</t>
  </si>
  <si>
    <t>Minster</t>
  </si>
  <si>
    <t>New Bremen</t>
  </si>
  <si>
    <t>New Knoxville</t>
  </si>
  <si>
    <t>St. Marys</t>
  </si>
  <si>
    <t xml:space="preserve">Wapakoneta </t>
  </si>
  <si>
    <t>Celina</t>
  </si>
  <si>
    <t>Coldwater</t>
  </si>
  <si>
    <t>Ft. Recovery</t>
  </si>
  <si>
    <t>Parkway</t>
  </si>
  <si>
    <t>St. Henry</t>
  </si>
  <si>
    <t>Anna</t>
  </si>
  <si>
    <t>Ft. Loramie</t>
  </si>
  <si>
    <t>Hardin Houston</t>
  </si>
  <si>
    <t>Jackson Center</t>
  </si>
  <si>
    <t>Russia</t>
  </si>
  <si>
    <t>Sidney</t>
  </si>
  <si>
    <t>Marion</t>
  </si>
  <si>
    <t>Botkins</t>
  </si>
  <si>
    <t>Assistants FTE</t>
  </si>
  <si>
    <t>N</t>
  </si>
  <si>
    <t>7-12</t>
  </si>
  <si>
    <t>Cell Phone</t>
  </si>
  <si>
    <t>Degree</t>
  </si>
  <si>
    <t>Administrators Salary Comparison - 2018-19</t>
  </si>
  <si>
    <t>Pickup on the Pickup</t>
  </si>
  <si>
    <t>Master's</t>
  </si>
  <si>
    <t>Total $$ Package</t>
  </si>
  <si>
    <t>Other Paid</t>
  </si>
  <si>
    <t>Medicare Paid (1.45%)</t>
  </si>
  <si>
    <t>Yrs Experience In Position</t>
  </si>
  <si>
    <t># Contract Days</t>
  </si>
  <si>
    <t># Vacation Days</t>
  </si>
  <si>
    <t># Holidays</t>
  </si>
  <si>
    <t># Personal Days</t>
  </si>
  <si>
    <t>Retire/RehireY/N</t>
  </si>
  <si>
    <t>2019-20 
(if known)</t>
  </si>
  <si>
    <t>Ft.. Loramie</t>
  </si>
  <si>
    <t>Grade Levels</t>
  </si>
  <si>
    <t>N/A</t>
  </si>
  <si>
    <t>K-6</t>
  </si>
  <si>
    <t>Technology Director</t>
  </si>
  <si>
    <t>Wayesfield-Goshen</t>
  </si>
  <si>
    <t>Riverside</t>
  </si>
  <si>
    <t>Versailles</t>
  </si>
  <si>
    <t>Master's+30</t>
  </si>
  <si>
    <t>Bachelor's</t>
  </si>
  <si>
    <t>Master's + 30</t>
  </si>
  <si>
    <t>Cell-stipend</t>
  </si>
  <si>
    <t>Unknown</t>
  </si>
  <si>
    <t>K-12</t>
  </si>
  <si>
    <t>Master's + 15</t>
  </si>
  <si>
    <t>Y</t>
  </si>
  <si>
    <t>MASTERS</t>
  </si>
  <si>
    <t>HOT SPOT</t>
  </si>
  <si>
    <t>Ba  with  CPA</t>
  </si>
  <si>
    <t>n</t>
  </si>
  <si>
    <t>DR</t>
  </si>
  <si>
    <t>k-6</t>
  </si>
  <si>
    <t>maters</t>
  </si>
  <si>
    <t>Masters</t>
  </si>
  <si>
    <t>Associate's</t>
  </si>
  <si>
    <t>$3000 HSA</t>
  </si>
  <si>
    <t>BSBA</t>
  </si>
  <si>
    <t>9-12</t>
  </si>
  <si>
    <t xml:space="preserve">MA </t>
  </si>
  <si>
    <t>6-8</t>
  </si>
  <si>
    <t>MA</t>
  </si>
  <si>
    <t>K-5</t>
  </si>
  <si>
    <t xml:space="preserve"> </t>
  </si>
  <si>
    <t>$800 Cell</t>
  </si>
  <si>
    <t>K-2</t>
  </si>
  <si>
    <t>3-5</t>
  </si>
  <si>
    <t>$900 Cell</t>
  </si>
  <si>
    <t>6-12</t>
  </si>
  <si>
    <t>PS-5</t>
  </si>
  <si>
    <t>4 Yrs-29 Total</t>
  </si>
  <si>
    <t>Mercer ESC</t>
  </si>
  <si>
    <t>6 Yrs-21 Total</t>
  </si>
  <si>
    <t>Celina CIS/Elem</t>
  </si>
  <si>
    <t>Celina Primary</t>
  </si>
  <si>
    <t>Celina Elem</t>
  </si>
  <si>
    <t>5Years-11 Total</t>
  </si>
  <si>
    <t>6 Years-18 Total</t>
  </si>
  <si>
    <t>Doctorate</t>
  </si>
  <si>
    <t>Bachelors</t>
  </si>
  <si>
    <t>2 (11 total)</t>
  </si>
  <si>
    <t>8 (33 total)</t>
  </si>
  <si>
    <t>8 months</t>
  </si>
  <si>
    <t>Hired 8/1/18</t>
  </si>
  <si>
    <t>5-8</t>
  </si>
  <si>
    <t>K-4</t>
  </si>
  <si>
    <t xml:space="preserve">Master's </t>
  </si>
  <si>
    <t xml:space="preserve">New Knoxville </t>
  </si>
  <si>
    <t>$3,000 HSA</t>
  </si>
  <si>
    <t>Wapakoneta</t>
  </si>
  <si>
    <t xml:space="preserve">Botkins </t>
  </si>
  <si>
    <t>$2700 HAS</t>
  </si>
  <si>
    <t>$2700 HSA</t>
  </si>
  <si>
    <t>5-12</t>
  </si>
  <si>
    <t>PreK-3</t>
  </si>
  <si>
    <t>$3000 H.S.A.</t>
  </si>
  <si>
    <t>Fairlawn</t>
  </si>
  <si>
    <t>$4,000 HSA</t>
  </si>
  <si>
    <t>cell phone/hsa 3,000</t>
  </si>
  <si>
    <t>PRE'K-5</t>
  </si>
  <si>
    <t>HSA 3000</t>
  </si>
  <si>
    <t>4-12</t>
  </si>
  <si>
    <t>1000 HSA</t>
  </si>
  <si>
    <t>K-3</t>
  </si>
  <si>
    <t>Superintendent does K-3 prinicpal duties</t>
  </si>
  <si>
    <t>Cell Stipend/$4000 HSA</t>
  </si>
  <si>
    <t>Cell/$4000 HSA</t>
  </si>
  <si>
    <t>Asst. j-12</t>
  </si>
  <si>
    <t>MRESC</t>
  </si>
  <si>
    <t>Auglaize Co. ESC</t>
  </si>
  <si>
    <t>1st year at Wapak - 5 yrs at previous District</t>
  </si>
  <si>
    <t>$360 cell phone</t>
  </si>
  <si>
    <t>8-12</t>
  </si>
  <si>
    <t>PS-4</t>
  </si>
  <si>
    <t>Too many</t>
  </si>
  <si>
    <t>Will be replaced by two individuals beginning July 1</t>
  </si>
  <si>
    <t>masters</t>
  </si>
  <si>
    <t>cell phone</t>
  </si>
  <si>
    <t>Bethel</t>
  </si>
  <si>
    <t>Bradford</t>
  </si>
  <si>
    <t>Covington</t>
  </si>
  <si>
    <t>Miami East</t>
  </si>
  <si>
    <t>Milton Union</t>
  </si>
  <si>
    <t>Newton</t>
  </si>
  <si>
    <t>Piqua</t>
  </si>
  <si>
    <t>Tipp City</t>
  </si>
  <si>
    <t>Troy</t>
  </si>
  <si>
    <t>Asst. HS Principal</t>
  </si>
  <si>
    <t>Ret/Reh</t>
  </si>
  <si>
    <t>Special Ed Director</t>
  </si>
  <si>
    <t>Piqua City Schools</t>
  </si>
  <si>
    <t>Troy City Schools</t>
  </si>
  <si>
    <t>Goshen Local Schools</t>
  </si>
  <si>
    <t>Tiffin City Schools</t>
  </si>
  <si>
    <t>Crestwood Schools</t>
  </si>
  <si>
    <t>Sidney City Schools</t>
  </si>
  <si>
    <t>Celina City Schools</t>
  </si>
  <si>
    <t>Ashland City Schools</t>
  </si>
  <si>
    <t>West Holmes Local</t>
  </si>
  <si>
    <t>OMERESA</t>
  </si>
  <si>
    <t>Bellefontaine CSD</t>
  </si>
  <si>
    <t>Logan Elms Local Schools</t>
  </si>
  <si>
    <t>Dover City Schools</t>
  </si>
  <si>
    <t>Marlington Local</t>
  </si>
  <si>
    <t>Benjamin Logan LSD</t>
  </si>
  <si>
    <t>Poland Schools</t>
  </si>
  <si>
    <t>Tecumseh Local</t>
  </si>
  <si>
    <t>River Valley Schools</t>
  </si>
  <si>
    <t>Coschocton City</t>
  </si>
  <si>
    <t>Keystone Schools</t>
  </si>
  <si>
    <t>St. Marys City Schools</t>
  </si>
  <si>
    <t>Elida City Schools</t>
  </si>
  <si>
    <t>Clear Fork Valley LSD</t>
  </si>
  <si>
    <t>Johnstown-Monroe LSD</t>
  </si>
  <si>
    <t>Parkway Local Schools</t>
  </si>
  <si>
    <t>Fairview Park City School</t>
  </si>
  <si>
    <t>Napoleon Schools</t>
  </si>
  <si>
    <t>Lake Schools - Does both</t>
  </si>
  <si>
    <t>Three Rivers Local</t>
  </si>
  <si>
    <t>Logan Elms Local School</t>
  </si>
  <si>
    <t>Coshocton City</t>
  </si>
  <si>
    <t>Business Manager</t>
  </si>
  <si>
    <t>Curricukum Director</t>
  </si>
  <si>
    <t>Akron City SD</t>
  </si>
  <si>
    <t>Medina City SD</t>
  </si>
  <si>
    <t>Milford EVSD</t>
  </si>
  <si>
    <t>Cleveland Heights-University Heights City SD</t>
  </si>
  <si>
    <t>South-Western City SD</t>
  </si>
  <si>
    <t>Tipp City EVSD</t>
  </si>
  <si>
    <t>Westerville City SD</t>
  </si>
  <si>
    <t>Orange City SD</t>
  </si>
  <si>
    <t>Reynoldsburg City SD</t>
  </si>
  <si>
    <t>Worthington City SD</t>
  </si>
  <si>
    <t>Whitehall City SD</t>
  </si>
  <si>
    <t>Strongsville City SD</t>
  </si>
  <si>
    <t>West Geauga Local SD</t>
  </si>
  <si>
    <t>Lake Local SD (Uniontown)</t>
  </si>
  <si>
    <t>Sidney City SD</t>
  </si>
  <si>
    <t>Nordonia Hills City SD</t>
  </si>
  <si>
    <t>Kent City SD</t>
  </si>
  <si>
    <t>Copley-Fairlawn City SD</t>
  </si>
  <si>
    <t>Wilmington City SD</t>
  </si>
  <si>
    <t>Shaker Heights City SD</t>
  </si>
  <si>
    <t>Graham Local SD</t>
  </si>
  <si>
    <t>Monroe Local SD</t>
  </si>
  <si>
    <t>Mid-East Career &amp; Tech Centers</t>
  </si>
  <si>
    <t>Bexley City SD</t>
  </si>
  <si>
    <t>Clark County ESC</t>
  </si>
  <si>
    <t>Tiffin City SD</t>
  </si>
  <si>
    <t>Buckeye Local SD (Medina)</t>
  </si>
  <si>
    <t>10+</t>
  </si>
  <si>
    <t>0-2</t>
  </si>
  <si>
    <t>6-9</t>
  </si>
  <si>
    <t>Winton Woods City SD</t>
  </si>
  <si>
    <t>Troy City SD</t>
  </si>
  <si>
    <t>Twinsburg City SD</t>
  </si>
  <si>
    <t>Brunswick City SD</t>
  </si>
  <si>
    <t>Oregon City SD</t>
  </si>
  <si>
    <t>Butler Tech JVSD</t>
  </si>
  <si>
    <t>Avon Lake City SD</t>
  </si>
  <si>
    <t>Bedford City SD</t>
  </si>
  <si>
    <t>Trotwood-Madison City SD</t>
  </si>
  <si>
    <t>Harrison Hills City SD</t>
  </si>
  <si>
    <t>Westlake City SD</t>
  </si>
  <si>
    <t>Fairview Park City SD</t>
  </si>
  <si>
    <t>Stark County Board of DD</t>
  </si>
  <si>
    <t>Aurora City SD</t>
  </si>
  <si>
    <t>Huber Heights City SD</t>
  </si>
  <si>
    <t>Ashland City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</si>
</sst>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.0_);_(* \(#,##0.0\);_(* &quot;-&quot;??_);_(@_)"/>
    <numFmt numFmtId="166" formatCode="_(* #,##0_);_(* \(#,##0\);_(* &quot;-&quot;??_);_(@_)"/>
    <numFmt numFmtId="167" formatCode="0.0"/>
    <numFmt numFmtId="169" formatCode="m/d/yy\ h:mm\ AM/PM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i/>
      <sz val="10"/>
      <name val="Geneva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" fontId="1" fillId="0" borderId="0"/>
    <xf numFmtId="49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Fill="1" applyAlignment="1">
      <alignment horizontal="center"/>
    </xf>
    <xf numFmtId="0" fontId="6" fillId="0" borderId="0" xfId="4" applyFont="1" applyFill="1"/>
    <xf numFmtId="44" fontId="6" fillId="0" borderId="0" xfId="2" applyFont="1" applyFill="1"/>
    <xf numFmtId="10" fontId="6" fillId="0" borderId="0" xfId="4" applyNumberFormat="1" applyFont="1" applyFill="1" applyAlignment="1">
      <alignment horizontal="right"/>
    </xf>
    <xf numFmtId="44" fontId="6" fillId="0" borderId="0" xfId="2" applyFont="1" applyFill="1" applyAlignment="1">
      <alignment horizontal="center"/>
    </xf>
    <xf numFmtId="9" fontId="6" fillId="0" borderId="0" xfId="5" applyFont="1" applyFill="1" applyAlignment="1">
      <alignment horizontal="center"/>
    </xf>
    <xf numFmtId="10" fontId="6" fillId="0" borderId="0" xfId="5" applyNumberFormat="1" applyFont="1" applyFill="1" applyAlignment="1">
      <alignment horizontal="center"/>
    </xf>
    <xf numFmtId="0" fontId="3" fillId="0" borderId="0" xfId="0" applyFont="1" applyFill="1"/>
    <xf numFmtId="44" fontId="3" fillId="0" borderId="0" xfId="2" applyFont="1" applyFill="1"/>
    <xf numFmtId="44" fontId="3" fillId="0" borderId="0" xfId="2" applyFont="1" applyFill="1" applyAlignment="1">
      <alignment horizontal="center"/>
    </xf>
    <xf numFmtId="10" fontId="3" fillId="0" borderId="0" xfId="5" applyNumberFormat="1" applyFont="1" applyFill="1" applyAlignment="1">
      <alignment horizontal="center"/>
    </xf>
    <xf numFmtId="165" fontId="3" fillId="0" borderId="0" xfId="1" applyNumberFormat="1" applyFont="1" applyFill="1"/>
    <xf numFmtId="166" fontId="3" fillId="0" borderId="0" xfId="1" applyNumberFormat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44" fontId="3" fillId="0" borderId="0" xfId="3" applyFont="1" applyFill="1"/>
    <xf numFmtId="6" fontId="6" fillId="0" borderId="0" xfId="4" applyNumberFormat="1" applyFont="1" applyFill="1" applyAlignment="1">
      <alignment horizontal="right"/>
    </xf>
    <xf numFmtId="164" fontId="6" fillId="0" borderId="0" xfId="4" applyNumberFormat="1" applyFont="1" applyFill="1" applyAlignment="1">
      <alignment horizontal="center"/>
    </xf>
    <xf numFmtId="10" fontId="6" fillId="0" borderId="0" xfId="4" applyNumberFormat="1" applyFont="1" applyFill="1"/>
    <xf numFmtId="10" fontId="6" fillId="0" borderId="0" xfId="5" applyNumberFormat="1" applyFont="1" applyFill="1"/>
    <xf numFmtId="0" fontId="3" fillId="0" borderId="0" xfId="0" applyFont="1" applyFill="1" applyAlignment="1">
      <alignment wrapText="1"/>
    </xf>
    <xf numFmtId="0" fontId="6" fillId="0" borderId="0" xfId="4" applyFont="1" applyFill="1" applyAlignment="1">
      <alignment horizontal="center"/>
    </xf>
    <xf numFmtId="43" fontId="3" fillId="0" borderId="0" xfId="1" applyFont="1" applyFill="1"/>
    <xf numFmtId="43" fontId="3" fillId="0" borderId="0" xfId="1" applyFont="1" applyFill="1" applyAlignment="1">
      <alignment horizontal="center"/>
    </xf>
    <xf numFmtId="43" fontId="6" fillId="0" borderId="0" xfId="1" applyFont="1" applyFill="1"/>
    <xf numFmtId="1" fontId="3" fillId="0" borderId="0" xfId="1" applyNumberFormat="1" applyFont="1" applyFill="1" applyAlignment="1">
      <alignment horizontal="center"/>
    </xf>
    <xf numFmtId="1" fontId="3" fillId="0" borderId="0" xfId="1" quotePrefix="1" applyNumberFormat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  <xf numFmtId="49" fontId="7" fillId="0" borderId="0" xfId="4" applyNumberFormat="1" applyFont="1" applyFill="1" applyAlignment="1">
      <alignment horizontal="center"/>
    </xf>
    <xf numFmtId="49" fontId="3" fillId="0" borderId="0" xfId="0" quotePrefix="1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6" fillId="0" borderId="0" xfId="4" applyNumberFormat="1" applyFont="1" applyFill="1" applyAlignment="1">
      <alignment horizontal="center"/>
    </xf>
    <xf numFmtId="49" fontId="6" fillId="0" borderId="0" xfId="4" quotePrefix="1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44" fontId="1" fillId="0" borderId="0" xfId="2" applyFont="1" applyFill="1"/>
    <xf numFmtId="10" fontId="1" fillId="0" borderId="0" xfId="5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166" fontId="1" fillId="0" borderId="0" xfId="1" quotePrefix="1" applyNumberFormat="1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vertical="center"/>
    </xf>
    <xf numFmtId="44" fontId="3" fillId="0" borderId="0" xfId="2" applyFont="1" applyFill="1" applyAlignment="1">
      <alignment vertical="center"/>
    </xf>
    <xf numFmtId="0" fontId="3" fillId="0" borderId="0" xfId="0" applyFont="1" applyFill="1" applyAlignment="1">
      <alignment horizontal="center" wrapText="1"/>
    </xf>
    <xf numFmtId="0" fontId="1" fillId="0" borderId="0" xfId="0" applyFont="1"/>
    <xf numFmtId="0" fontId="8" fillId="0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44" fontId="9" fillId="0" borderId="1" xfId="2" applyFont="1" applyFill="1" applyBorder="1" applyAlignment="1">
      <alignment horizontal="center" wrapText="1"/>
    </xf>
    <xf numFmtId="10" fontId="9" fillId="0" borderId="1" xfId="5" applyNumberFormat="1" applyFont="1" applyFill="1" applyBorder="1" applyAlignment="1">
      <alignment horizontal="center" wrapText="1"/>
    </xf>
    <xf numFmtId="165" fontId="9" fillId="0" borderId="1" xfId="1" applyNumberFormat="1" applyFont="1" applyFill="1" applyBorder="1" applyAlignment="1">
      <alignment horizontal="center" wrapText="1"/>
    </xf>
    <xf numFmtId="166" fontId="9" fillId="0" borderId="1" xfId="1" applyNumberFormat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4" fontId="1" fillId="0" borderId="1" xfId="2" applyFont="1" applyFill="1" applyBorder="1"/>
    <xf numFmtId="10" fontId="1" fillId="0" borderId="1" xfId="5" applyNumberFormat="1" applyFont="1" applyFill="1" applyBorder="1" applyAlignment="1">
      <alignment horizontal="center"/>
    </xf>
    <xf numFmtId="44" fontId="1" fillId="0" borderId="1" xfId="2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43" fontId="1" fillId="0" borderId="1" xfId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4" fontId="3" fillId="0" borderId="1" xfId="2" applyFont="1" applyFill="1" applyBorder="1"/>
    <xf numFmtId="10" fontId="3" fillId="0" borderId="1" xfId="5" applyNumberFormat="1" applyFont="1" applyFill="1" applyBorder="1" applyAlignment="1">
      <alignment horizontal="center"/>
    </xf>
    <xf numFmtId="44" fontId="3" fillId="0" borderId="1" xfId="2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7" fontId="3" fillId="0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/>
    <xf numFmtId="1" fontId="3" fillId="0" borderId="1" xfId="1" quotePrefix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" fontId="1" fillId="0" borderId="1" xfId="1" quotePrefix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4" fontId="1" fillId="0" borderId="1" xfId="2" applyFont="1" applyBorder="1"/>
    <xf numFmtId="10" fontId="1" fillId="0" borderId="1" xfId="5" applyNumberFormat="1" applyFont="1" applyBorder="1" applyAlignment="1">
      <alignment horizontal="center"/>
    </xf>
    <xf numFmtId="44" fontId="1" fillId="0" borderId="1" xfId="2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43" fontId="1" fillId="0" borderId="1" xfId="1" applyFont="1" applyBorder="1"/>
    <xf numFmtId="167" fontId="1" fillId="0" borderId="1" xfId="1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/>
    </xf>
    <xf numFmtId="44" fontId="1" fillId="0" borderId="2" xfId="2" applyFont="1" applyFill="1" applyBorder="1"/>
    <xf numFmtId="44" fontId="1" fillId="0" borderId="2" xfId="2" applyFont="1" applyFill="1" applyBorder="1" applyAlignment="1">
      <alignment horizontal="center"/>
    </xf>
    <xf numFmtId="10" fontId="1" fillId="0" borderId="2" xfId="5" applyNumberFormat="1" applyFont="1" applyFill="1" applyBorder="1" applyAlignment="1">
      <alignment horizontal="center"/>
    </xf>
    <xf numFmtId="10" fontId="1" fillId="0" borderId="2" xfId="5" applyNumberFormat="1" applyFont="1" applyFill="1" applyBorder="1" applyAlignment="1">
      <alignment horizontal="center" wrapText="1"/>
    </xf>
    <xf numFmtId="44" fontId="1" fillId="0" borderId="1" xfId="2" applyFont="1" applyFill="1" applyBorder="1" applyAlignment="1">
      <alignment vertical="center"/>
    </xf>
    <xf numFmtId="167" fontId="1" fillId="0" borderId="0" xfId="1" applyNumberFormat="1" applyFont="1" applyFill="1" applyAlignment="1">
      <alignment horizontal="center" vertical="center"/>
    </xf>
    <xf numFmtId="1" fontId="1" fillId="0" borderId="2" xfId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/>
    <xf numFmtId="44" fontId="3" fillId="0" borderId="1" xfId="2" applyFont="1" applyFill="1" applyBorder="1" applyAlignment="1">
      <alignment vertical="center"/>
    </xf>
    <xf numFmtId="166" fontId="1" fillId="0" borderId="1" xfId="1" applyNumberFormat="1" applyFont="1" applyFill="1" applyBorder="1" applyAlignment="1">
      <alignment horizontal="center"/>
    </xf>
    <xf numFmtId="166" fontId="1" fillId="0" borderId="1" xfId="1" quotePrefix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5" fontId="3" fillId="0" borderId="1" xfId="1" applyNumberFormat="1" applyFont="1" applyFill="1" applyBorder="1"/>
    <xf numFmtId="166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0" fontId="3" fillId="0" borderId="1" xfId="5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0" fontId="1" fillId="0" borderId="1" xfId="5" applyNumberFormat="1" applyFont="1" applyFill="1" applyBorder="1" applyAlignment="1">
      <alignment horizontal="center" vertical="center"/>
    </xf>
    <xf numFmtId="44" fontId="1" fillId="0" borderId="1" xfId="2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vertical="center"/>
    </xf>
    <xf numFmtId="49" fontId="1" fillId="0" borderId="1" xfId="0" quotePrefix="1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44" fontId="6" fillId="0" borderId="1" xfId="2" applyFont="1" applyFill="1" applyBorder="1"/>
    <xf numFmtId="10" fontId="6" fillId="0" borderId="1" xfId="5" applyNumberFormat="1" applyFont="1" applyFill="1" applyBorder="1"/>
    <xf numFmtId="44" fontId="6" fillId="0" borderId="1" xfId="2" applyFont="1" applyFill="1" applyBorder="1" applyAlignment="1">
      <alignment horizontal="center"/>
    </xf>
    <xf numFmtId="10" fontId="6" fillId="0" borderId="1" xfId="5" applyNumberFormat="1" applyFont="1" applyFill="1" applyBorder="1" applyAlignment="1">
      <alignment horizontal="center"/>
    </xf>
    <xf numFmtId="10" fontId="6" fillId="0" borderId="1" xfId="4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/>
    </xf>
    <xf numFmtId="49" fontId="6" fillId="0" borderId="1" xfId="4" applyNumberFormat="1" applyFont="1" applyFill="1" applyBorder="1" applyAlignment="1">
      <alignment horizontal="center"/>
    </xf>
    <xf numFmtId="6" fontId="6" fillId="0" borderId="1" xfId="4" applyNumberFormat="1" applyFont="1" applyFill="1" applyBorder="1" applyAlignment="1">
      <alignment horizontal="right" wrapText="1"/>
    </xf>
    <xf numFmtId="49" fontId="6" fillId="0" borderId="1" xfId="4" quotePrefix="1" applyNumberFormat="1" applyFont="1" applyFill="1" applyBorder="1" applyAlignment="1">
      <alignment horizontal="center"/>
    </xf>
    <xf numFmtId="10" fontId="6" fillId="0" borderId="1" xfId="4" applyNumberFormat="1" applyFont="1" applyFill="1" applyBorder="1" applyAlignment="1">
      <alignment horizontal="right" wrapText="1"/>
    </xf>
    <xf numFmtId="43" fontId="6" fillId="0" borderId="1" xfId="1" applyFont="1" applyFill="1" applyBorder="1"/>
    <xf numFmtId="0" fontId="9" fillId="0" borderId="1" xfId="0" applyFont="1" applyFill="1" applyBorder="1" applyAlignment="1">
      <alignment horizontal="center"/>
    </xf>
    <xf numFmtId="0" fontId="1" fillId="0" borderId="0" xfId="0" applyFont="1" applyFill="1" applyBorder="1"/>
    <xf numFmtId="49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/>
    <xf numFmtId="10" fontId="1" fillId="0" borderId="0" xfId="5" applyNumberFormat="1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43" fontId="1" fillId="0" borderId="0" xfId="1" applyFont="1" applyFill="1" applyBorder="1"/>
    <xf numFmtId="10" fontId="6" fillId="0" borderId="1" xfId="4" applyNumberFormat="1" applyFont="1" applyFill="1" applyBorder="1"/>
    <xf numFmtId="0" fontId="6" fillId="0" borderId="1" xfId="4" applyFont="1" applyFill="1" applyBorder="1" applyAlignment="1">
      <alignment horizontal="left"/>
    </xf>
    <xf numFmtId="164" fontId="6" fillId="0" borderId="1" xfId="4" applyNumberFormat="1" applyFont="1" applyFill="1" applyBorder="1" applyAlignment="1">
      <alignment horizontal="center"/>
    </xf>
    <xf numFmtId="9" fontId="6" fillId="0" borderId="1" xfId="5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65" fontId="1" fillId="0" borderId="1" xfId="1" applyNumberFormat="1" applyFont="1" applyFill="1" applyBorder="1"/>
    <xf numFmtId="6" fontId="1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Alignment="1">
      <alignment horizontal="center"/>
    </xf>
    <xf numFmtId="0" fontId="1" fillId="2" borderId="1" xfId="0" applyFont="1" applyFill="1" applyBorder="1"/>
    <xf numFmtId="49" fontId="1" fillId="2" borderId="1" xfId="0" quotePrefix="1" applyNumberFormat="1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44" fontId="6" fillId="2" borderId="1" xfId="2" applyFont="1" applyFill="1" applyBorder="1"/>
    <xf numFmtId="10" fontId="6" fillId="2" borderId="1" xfId="5" applyNumberFormat="1" applyFont="1" applyFill="1" applyBorder="1"/>
    <xf numFmtId="9" fontId="6" fillId="2" borderId="1" xfId="5" applyFont="1" applyFill="1" applyBorder="1" applyAlignment="1">
      <alignment horizontal="center"/>
    </xf>
    <xf numFmtId="44" fontId="1" fillId="2" borderId="1" xfId="2" applyFont="1" applyFill="1" applyBorder="1"/>
    <xf numFmtId="1" fontId="6" fillId="2" borderId="1" xfId="1" applyNumberFormat="1" applyFont="1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/>
    <xf numFmtId="10" fontId="1" fillId="2" borderId="1" xfId="5" applyNumberFormat="1" applyFont="1" applyFill="1" applyBorder="1" applyAlignment="1">
      <alignment horizontal="center"/>
    </xf>
    <xf numFmtId="44" fontId="1" fillId="2" borderId="1" xfId="2" applyFont="1" applyFill="1" applyBorder="1" applyAlignment="1">
      <alignment horizontal="center"/>
    </xf>
    <xf numFmtId="49" fontId="6" fillId="2" borderId="1" xfId="4" applyNumberFormat="1" applyFont="1" applyFill="1" applyBorder="1" applyAlignment="1">
      <alignment horizontal="center"/>
    </xf>
    <xf numFmtId="44" fontId="6" fillId="2" borderId="1" xfId="2" applyFont="1" applyFill="1" applyBorder="1" applyAlignment="1">
      <alignment horizontal="center"/>
    </xf>
    <xf numFmtId="10" fontId="6" fillId="2" borderId="1" xfId="5" applyNumberFormat="1" applyFont="1" applyFill="1" applyBorder="1" applyAlignment="1">
      <alignment horizontal="center"/>
    </xf>
    <xf numFmtId="10" fontId="6" fillId="2" borderId="1" xfId="4" applyNumberFormat="1" applyFont="1" applyFill="1" applyBorder="1" applyAlignment="1">
      <alignment horizontal="right"/>
    </xf>
    <xf numFmtId="164" fontId="1" fillId="0" borderId="1" xfId="2" applyNumberFormat="1" applyFont="1" applyFill="1" applyBorder="1"/>
    <xf numFmtId="164" fontId="1" fillId="0" borderId="1" xfId="2" applyNumberFormat="1" applyFont="1" applyFill="1" applyBorder="1" applyAlignment="1">
      <alignment horizontal="right"/>
    </xf>
    <xf numFmtId="164" fontId="1" fillId="0" borderId="1" xfId="5" applyNumberFormat="1" applyFont="1" applyFill="1" applyBorder="1" applyAlignment="1">
      <alignment horizontal="right"/>
    </xf>
    <xf numFmtId="164" fontId="1" fillId="0" borderId="1" xfId="2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164" fontId="0" fillId="0" borderId="1" xfId="0" applyNumberFormat="1" applyBorder="1"/>
    <xf numFmtId="164" fontId="0" fillId="2" borderId="1" xfId="0" applyNumberFormat="1" applyFill="1" applyBorder="1"/>
    <xf numFmtId="44" fontId="1" fillId="2" borderId="1" xfId="2" applyFont="1" applyFill="1" applyBorder="1" applyAlignment="1">
      <alignment vertical="center"/>
    </xf>
    <xf numFmtId="166" fontId="1" fillId="2" borderId="1" xfId="1" applyNumberFormat="1" applyFont="1" applyFill="1" applyBorder="1" applyAlignment="1">
      <alignment horizontal="center"/>
    </xf>
    <xf numFmtId="166" fontId="1" fillId="2" borderId="1" xfId="1" quotePrefix="1" applyNumberFormat="1" applyFont="1" applyFill="1" applyBorder="1" applyAlignment="1">
      <alignment horizontal="center"/>
    </xf>
    <xf numFmtId="6" fontId="1" fillId="0" borderId="1" xfId="5" applyNumberFormat="1" applyFont="1" applyFill="1" applyBorder="1" applyAlignment="1">
      <alignment horizontal="right"/>
    </xf>
    <xf numFmtId="6" fontId="1" fillId="0" borderId="1" xfId="2" applyNumberFormat="1" applyFont="1" applyFill="1" applyBorder="1" applyAlignment="1">
      <alignment horizontal="right"/>
    </xf>
    <xf numFmtId="6" fontId="1" fillId="0" borderId="1" xfId="5" applyNumberFormat="1" applyFont="1" applyBorder="1" applyAlignment="1">
      <alignment horizontal="right"/>
    </xf>
    <xf numFmtId="6" fontId="1" fillId="2" borderId="1" xfId="5" applyNumberFormat="1" applyFont="1" applyFill="1" applyBorder="1" applyAlignment="1">
      <alignment horizontal="right"/>
    </xf>
    <xf numFmtId="164" fontId="1" fillId="2" borderId="1" xfId="2" applyNumberFormat="1" applyFont="1" applyFill="1" applyBorder="1"/>
    <xf numFmtId="165" fontId="1" fillId="0" borderId="1" xfId="1" applyNumberFormat="1" applyFont="1" applyFill="1" applyBorder="1" applyAlignment="1">
      <alignment horizontal="center"/>
    </xf>
    <xf numFmtId="6" fontId="1" fillId="2" borderId="1" xfId="0" applyNumberFormat="1" applyFont="1" applyFill="1" applyBorder="1" applyAlignment="1">
      <alignment horizontal="center" wrapText="1"/>
    </xf>
    <xf numFmtId="1" fontId="1" fillId="2" borderId="1" xfId="1" quotePrefix="1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</cellXfs>
  <cellStyles count="14">
    <cellStyle name="Comma" xfId="1" builtinId="3"/>
    <cellStyle name="Comma [0] 2" xfId="11" xr:uid="{14DA6AA2-D7B1-489F-8328-EEF4875A8E95}"/>
    <cellStyle name="Comma 2" xfId="10" xr:uid="{1D0D4537-D2EA-40FD-BAAB-4AADBEE2C2EF}"/>
    <cellStyle name="Comma 3" xfId="13" xr:uid="{D8CA82D9-106D-49ED-B475-17C01063D77E}"/>
    <cellStyle name="Currency" xfId="2" builtinId="4"/>
    <cellStyle name="Currency [0] 2" xfId="9" xr:uid="{C04F7A9F-7ED3-4AD4-83D9-62EEC5AF0A84}"/>
    <cellStyle name="Currency 2" xfId="3" xr:uid="{00000000-0005-0000-0000-000002000000}"/>
    <cellStyle name="Currency 3" xfId="8" xr:uid="{218700E4-706E-497E-91C0-027490C4FD3C}"/>
    <cellStyle name="Currency 4" xfId="12" xr:uid="{E1018204-504C-4AB3-B11D-362AF60632D1}"/>
    <cellStyle name="Normal" xfId="0" builtinId="0"/>
    <cellStyle name="Normal 2" xfId="6" xr:uid="{386E57E9-80F3-40ED-9BB3-371A29274047}"/>
    <cellStyle name="Normal_Sheet1" xfId="4" xr:uid="{00000000-0005-0000-0000-000004000000}"/>
    <cellStyle name="Percent" xfId="5" builtinId="5"/>
    <cellStyle name="Percent 2" xfId="7" xr:uid="{9D6D506A-3187-4A45-B00F-B11E983BC4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27"/>
  <sheetViews>
    <sheetView tabSelected="1" zoomScaleNormal="100" workbookViewId="0">
      <selection activeCell="A6" sqref="A6"/>
    </sheetView>
  </sheetViews>
  <sheetFormatPr defaultRowHeight="12.75"/>
  <cols>
    <col min="1" max="1" width="27.28515625" style="8" bestFit="1" customWidth="1"/>
    <col min="2" max="2" width="15.28515625" style="8" customWidth="1"/>
    <col min="3" max="3" width="17.5703125" style="1" customWidth="1"/>
    <col min="4" max="4" width="14.5703125" style="9" customWidth="1"/>
    <col min="5" max="5" width="9.140625" style="11" bestFit="1" customWidth="1"/>
    <col min="6" max="6" width="10.28515625" style="10" bestFit="1" customWidth="1"/>
    <col min="7" max="7" width="12" style="11" bestFit="1" customWidth="1"/>
    <col min="8" max="8" width="15.28515625" style="1" bestFit="1" customWidth="1"/>
    <col min="9" max="9" width="15.28515625" style="9" customWidth="1"/>
    <col min="10" max="10" width="15.7109375" style="12" customWidth="1"/>
    <col min="11" max="11" width="11.85546875" style="13" customWidth="1"/>
    <col min="12" max="12" width="11.5703125" style="13" customWidth="1"/>
    <col min="13" max="13" width="11" style="13" customWidth="1"/>
    <col min="14" max="14" width="10.85546875" style="13" customWidth="1"/>
    <col min="15" max="15" width="13.5703125" style="1" customWidth="1"/>
    <col min="16" max="16" width="17" style="22" bestFit="1" customWidth="1"/>
    <col min="17" max="17" width="16.85546875" style="8" bestFit="1" customWidth="1"/>
    <col min="18" max="16384" width="9.140625" style="8"/>
  </cols>
  <sheetData>
    <row r="1" spans="1:17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7" ht="12.75" customHeight="1"/>
    <row r="3" spans="1:17">
      <c r="I3" s="10"/>
      <c r="J3" s="14"/>
    </row>
    <row r="4" spans="1:17" s="20" customFormat="1" ht="51" customHeight="1">
      <c r="A4" s="46" t="s">
        <v>5</v>
      </c>
      <c r="B4" s="127" t="s">
        <v>45</v>
      </c>
      <c r="C4" s="48" t="s">
        <v>30</v>
      </c>
      <c r="D4" s="49" t="s">
        <v>0</v>
      </c>
      <c r="E4" s="50" t="s">
        <v>1</v>
      </c>
      <c r="F4" s="49" t="s">
        <v>2</v>
      </c>
      <c r="G4" s="50" t="s">
        <v>36</v>
      </c>
      <c r="H4" s="48" t="s">
        <v>35</v>
      </c>
      <c r="I4" s="49" t="s">
        <v>34</v>
      </c>
      <c r="J4" s="51" t="s">
        <v>37</v>
      </c>
      <c r="K4" s="52" t="s">
        <v>38</v>
      </c>
      <c r="L4" s="52" t="s">
        <v>39</v>
      </c>
      <c r="M4" s="52" t="s">
        <v>40</v>
      </c>
      <c r="N4" s="52" t="s">
        <v>41</v>
      </c>
      <c r="O4" s="48" t="s">
        <v>42</v>
      </c>
      <c r="P4" s="53" t="s">
        <v>43</v>
      </c>
    </row>
    <row r="5" spans="1:17" s="34" customFormat="1">
      <c r="A5" s="54" t="s">
        <v>139</v>
      </c>
      <c r="B5" s="113"/>
      <c r="C5" s="55"/>
      <c r="D5" s="56">
        <v>119925</v>
      </c>
      <c r="E5" s="57">
        <v>0.14000000000000001</v>
      </c>
      <c r="F5" s="58"/>
      <c r="G5" s="57"/>
      <c r="H5" s="55"/>
      <c r="I5" s="56">
        <f>+(D5*(1+(E5+G5)))+F5</f>
        <v>136714.50000000003</v>
      </c>
      <c r="J5" s="59">
        <v>5</v>
      </c>
      <c r="K5" s="59">
        <v>260</v>
      </c>
      <c r="L5" s="59"/>
      <c r="M5" s="59"/>
      <c r="N5" s="59"/>
      <c r="O5" s="55"/>
      <c r="P5" s="60"/>
      <c r="Q5" s="35"/>
    </row>
    <row r="6" spans="1:17">
      <c r="A6" s="145" t="s">
        <v>23</v>
      </c>
      <c r="B6" s="158" t="s">
        <v>28</v>
      </c>
      <c r="C6" s="147" t="s">
        <v>91</v>
      </c>
      <c r="D6" s="148">
        <v>119019</v>
      </c>
      <c r="E6" s="149">
        <v>4.4999999999999998E-2</v>
      </c>
      <c r="F6" s="159"/>
      <c r="G6" s="160"/>
      <c r="H6" s="161"/>
      <c r="I6" s="151">
        <f>+(D6*(1+(E6+G6)))+F6</f>
        <v>124374.855</v>
      </c>
      <c r="J6" s="152">
        <v>19</v>
      </c>
      <c r="K6" s="152">
        <v>260</v>
      </c>
      <c r="L6" s="152">
        <v>20</v>
      </c>
      <c r="M6" s="152">
        <v>10</v>
      </c>
      <c r="N6" s="153">
        <v>3</v>
      </c>
      <c r="O6" s="154" t="s">
        <v>27</v>
      </c>
      <c r="P6" s="155"/>
      <c r="Q6" s="9"/>
    </row>
    <row r="7" spans="1:17">
      <c r="A7" s="54" t="s">
        <v>136</v>
      </c>
      <c r="B7" s="113"/>
      <c r="C7" s="55"/>
      <c r="D7" s="56">
        <v>108113</v>
      </c>
      <c r="E7" s="57">
        <v>0.14000000000000001</v>
      </c>
      <c r="F7" s="58"/>
      <c r="G7" s="57"/>
      <c r="H7" s="55"/>
      <c r="I7" s="56">
        <f>+(D7*(1+(E7+G7)))+F7</f>
        <v>123248.82</v>
      </c>
      <c r="J7" s="59">
        <v>10</v>
      </c>
      <c r="K7" s="59">
        <v>210</v>
      </c>
      <c r="L7" s="59"/>
      <c r="M7" s="59"/>
      <c r="N7" s="59"/>
      <c r="O7" s="55"/>
      <c r="P7" s="60"/>
    </row>
    <row r="8" spans="1:17">
      <c r="A8" s="54" t="s">
        <v>137</v>
      </c>
      <c r="B8" s="113"/>
      <c r="C8" s="55"/>
      <c r="D8" s="56">
        <v>103090</v>
      </c>
      <c r="E8" s="57">
        <v>0.14000000000000001</v>
      </c>
      <c r="F8" s="58"/>
      <c r="G8" s="57"/>
      <c r="H8" s="55"/>
      <c r="I8" s="56">
        <f>+(D8*(1+(E8+G8)))+F8</f>
        <v>117522.6</v>
      </c>
      <c r="J8" s="59">
        <v>3</v>
      </c>
      <c r="K8" s="59">
        <v>260</v>
      </c>
      <c r="L8" s="59"/>
      <c r="M8" s="59"/>
      <c r="N8" s="59"/>
      <c r="O8" s="55"/>
      <c r="P8" s="60"/>
    </row>
    <row r="9" spans="1:17" s="34" customFormat="1">
      <c r="A9" s="54" t="s">
        <v>18</v>
      </c>
      <c r="B9" s="113" t="s">
        <v>71</v>
      </c>
      <c r="C9" s="55" t="s">
        <v>72</v>
      </c>
      <c r="D9" s="56">
        <v>97156</v>
      </c>
      <c r="E9" s="57">
        <v>0.15959999999999999</v>
      </c>
      <c r="F9" s="58">
        <v>0</v>
      </c>
      <c r="G9" s="57">
        <v>1.4500000000000001E-2</v>
      </c>
      <c r="H9" s="55" t="s">
        <v>101</v>
      </c>
      <c r="I9" s="56">
        <f>+(D9*(1+(E9+G9)))+F9+3000</f>
        <v>117070.8596</v>
      </c>
      <c r="J9" s="59">
        <v>3</v>
      </c>
      <c r="K9" s="59">
        <v>251</v>
      </c>
      <c r="L9" s="59">
        <v>20</v>
      </c>
      <c r="M9" s="59">
        <v>7</v>
      </c>
      <c r="N9" s="59">
        <v>3</v>
      </c>
      <c r="O9" s="55" t="s">
        <v>27</v>
      </c>
      <c r="P9" s="82"/>
    </row>
    <row r="10" spans="1:17">
      <c r="A10" s="54" t="s">
        <v>51</v>
      </c>
      <c r="B10" s="113" t="s">
        <v>71</v>
      </c>
      <c r="C10" s="115" t="s">
        <v>33</v>
      </c>
      <c r="D10" s="116">
        <v>98403</v>
      </c>
      <c r="E10" s="57">
        <v>0.14000000000000001</v>
      </c>
      <c r="F10" s="58"/>
      <c r="G10" s="57">
        <v>1.4500000000000001E-2</v>
      </c>
      <c r="H10" s="55" t="s">
        <v>29</v>
      </c>
      <c r="I10" s="56">
        <f>+(D10*(1+(E10+G10)))+F10</f>
        <v>113606.2635</v>
      </c>
      <c r="J10" s="59">
        <v>30</v>
      </c>
      <c r="K10" s="59">
        <v>230</v>
      </c>
      <c r="L10" s="59">
        <v>0</v>
      </c>
      <c r="M10" s="59">
        <v>7</v>
      </c>
      <c r="N10" s="59">
        <v>3</v>
      </c>
      <c r="O10" s="55" t="s">
        <v>27</v>
      </c>
      <c r="P10" s="60">
        <v>96474</v>
      </c>
    </row>
    <row r="11" spans="1:17" s="34" customFormat="1">
      <c r="A11" s="54" t="s">
        <v>13</v>
      </c>
      <c r="B11" s="113"/>
      <c r="C11" s="55"/>
      <c r="D11" s="56">
        <v>102022</v>
      </c>
      <c r="E11" s="57">
        <v>0.1</v>
      </c>
      <c r="F11" s="58">
        <v>0</v>
      </c>
      <c r="G11" s="57"/>
      <c r="H11" s="66"/>
      <c r="I11" s="56">
        <f>+(D11*(1+(E11+G11)))+F11</f>
        <v>112224.20000000001</v>
      </c>
      <c r="J11" s="59" t="s">
        <v>85</v>
      </c>
      <c r="K11" s="59">
        <v>260</v>
      </c>
      <c r="L11" s="59"/>
      <c r="M11" s="59"/>
      <c r="N11" s="59"/>
      <c r="O11" s="55"/>
      <c r="P11" s="60"/>
    </row>
    <row r="12" spans="1:17" s="34" customFormat="1">
      <c r="A12" s="54" t="s">
        <v>8</v>
      </c>
      <c r="B12" s="124"/>
      <c r="C12" s="115" t="s">
        <v>64</v>
      </c>
      <c r="D12" s="116">
        <v>92700</v>
      </c>
      <c r="E12" s="117">
        <v>0.15820000000000001</v>
      </c>
      <c r="F12" s="118">
        <v>0</v>
      </c>
      <c r="G12" s="119">
        <v>1.4500000000000001E-2</v>
      </c>
      <c r="H12" s="120">
        <v>0</v>
      </c>
      <c r="I12" s="56">
        <f>+(D12*(1+(E12+G12)))+F12</f>
        <v>108709.29000000001</v>
      </c>
      <c r="J12" s="121">
        <v>2</v>
      </c>
      <c r="K12" s="121">
        <v>260</v>
      </c>
      <c r="L12" s="121">
        <v>20</v>
      </c>
      <c r="M12" s="121">
        <v>10</v>
      </c>
      <c r="N12" s="59">
        <v>4</v>
      </c>
      <c r="O12" s="55" t="s">
        <v>63</v>
      </c>
      <c r="P12" s="60">
        <v>0</v>
      </c>
    </row>
    <row r="13" spans="1:17" s="34" customFormat="1">
      <c r="A13" s="54" t="s">
        <v>20</v>
      </c>
      <c r="B13" s="122" t="s">
        <v>28</v>
      </c>
      <c r="C13" s="115" t="s">
        <v>67</v>
      </c>
      <c r="D13" s="116">
        <v>90169</v>
      </c>
      <c r="E13" s="117">
        <v>0.15959999999999999</v>
      </c>
      <c r="F13" s="118"/>
      <c r="G13" s="119"/>
      <c r="H13" s="120" t="s">
        <v>119</v>
      </c>
      <c r="I13" s="56">
        <f>+(D13*(1+(E13+G13)))+F13+4000</f>
        <v>108559.9724</v>
      </c>
      <c r="J13" s="121">
        <v>11</v>
      </c>
      <c r="K13" s="121">
        <v>230</v>
      </c>
      <c r="L13" s="121"/>
      <c r="M13" s="121"/>
      <c r="N13" s="59">
        <v>3</v>
      </c>
      <c r="O13" s="55" t="s">
        <v>27</v>
      </c>
      <c r="P13" s="60"/>
    </row>
    <row r="14" spans="1:17">
      <c r="A14" s="54" t="s">
        <v>109</v>
      </c>
      <c r="B14" s="114" t="s">
        <v>81</v>
      </c>
      <c r="C14" s="115" t="s">
        <v>67</v>
      </c>
      <c r="D14" s="56">
        <v>92298</v>
      </c>
      <c r="E14" s="57">
        <v>0.15959999999999999</v>
      </c>
      <c r="F14" s="58"/>
      <c r="G14" s="57"/>
      <c r="H14" s="66"/>
      <c r="I14" s="56">
        <f>+(D14*(1+(E14+G14)))+F14</f>
        <v>107028.7608</v>
      </c>
      <c r="J14" s="59">
        <v>15</v>
      </c>
      <c r="K14" s="59">
        <v>260</v>
      </c>
      <c r="L14" s="59">
        <v>20</v>
      </c>
      <c r="M14" s="59">
        <v>9</v>
      </c>
      <c r="N14" s="59">
        <v>3</v>
      </c>
      <c r="O14" s="55" t="s">
        <v>27</v>
      </c>
      <c r="P14" s="60"/>
    </row>
    <row r="15" spans="1:17">
      <c r="A15" s="54" t="s">
        <v>138</v>
      </c>
      <c r="B15" s="113"/>
      <c r="C15" s="55"/>
      <c r="D15" s="56">
        <v>96820</v>
      </c>
      <c r="E15" s="57">
        <v>0.1</v>
      </c>
      <c r="F15" s="58"/>
      <c r="G15" s="57"/>
      <c r="H15" s="55"/>
      <c r="I15" s="56">
        <f>+(D15*(1+(E15+G15)))+F15</f>
        <v>106502.00000000001</v>
      </c>
      <c r="J15" s="59">
        <v>4</v>
      </c>
      <c r="K15" s="59">
        <v>250</v>
      </c>
      <c r="L15" s="59"/>
      <c r="M15" s="59"/>
      <c r="N15" s="59"/>
      <c r="O15" s="55"/>
      <c r="P15" s="60"/>
    </row>
    <row r="16" spans="1:17" s="34" customFormat="1">
      <c r="A16" s="54" t="s">
        <v>12</v>
      </c>
      <c r="B16" s="113" t="s">
        <v>125</v>
      </c>
      <c r="C16" s="55" t="s">
        <v>67</v>
      </c>
      <c r="D16" s="56">
        <v>91948</v>
      </c>
      <c r="E16" s="57">
        <v>0.14000000000000001</v>
      </c>
      <c r="F16" s="118"/>
      <c r="G16" s="57"/>
      <c r="H16" s="55" t="s">
        <v>29</v>
      </c>
      <c r="I16" s="56">
        <f>+(D16*(1+(E16+G16)))+F16</f>
        <v>104820.72000000002</v>
      </c>
      <c r="J16" s="59">
        <v>6</v>
      </c>
      <c r="K16" s="59">
        <v>223</v>
      </c>
      <c r="L16" s="59">
        <v>0</v>
      </c>
      <c r="M16" s="59"/>
      <c r="N16" s="59">
        <v>4</v>
      </c>
      <c r="O16" s="55" t="s">
        <v>27</v>
      </c>
      <c r="P16" s="60">
        <v>96627</v>
      </c>
    </row>
    <row r="17" spans="1:16">
      <c r="A17" s="54" t="s">
        <v>24</v>
      </c>
      <c r="B17" s="122"/>
      <c r="C17" s="115"/>
      <c r="D17" s="116">
        <v>89379</v>
      </c>
      <c r="E17" s="117">
        <v>0.15959999999999999</v>
      </c>
      <c r="F17" s="118">
        <v>0</v>
      </c>
      <c r="G17" s="119"/>
      <c r="H17" s="123"/>
      <c r="I17" s="56">
        <f>+(D17*(1+(E17+G17)))+F17</f>
        <v>103643.8884</v>
      </c>
      <c r="J17" s="121">
        <v>7</v>
      </c>
      <c r="K17" s="121">
        <v>260</v>
      </c>
      <c r="L17" s="121"/>
      <c r="M17" s="121"/>
      <c r="N17" s="59"/>
      <c r="O17" s="55"/>
      <c r="P17" s="60"/>
    </row>
    <row r="18" spans="1:16" s="34" customFormat="1">
      <c r="A18" s="54" t="s">
        <v>44</v>
      </c>
      <c r="B18" s="113" t="s">
        <v>28</v>
      </c>
      <c r="C18" s="55" t="s">
        <v>33</v>
      </c>
      <c r="D18" s="56">
        <v>90125</v>
      </c>
      <c r="E18" s="57">
        <v>0.14000000000000001</v>
      </c>
      <c r="F18" s="58"/>
      <c r="G18" s="57"/>
      <c r="H18" s="55"/>
      <c r="I18" s="56">
        <f>+(D18*(1+(E18+G18)))+F18</f>
        <v>102742.50000000001</v>
      </c>
      <c r="J18" s="59">
        <v>3</v>
      </c>
      <c r="K18" s="59">
        <v>260</v>
      </c>
      <c r="L18" s="59">
        <v>20</v>
      </c>
      <c r="M18" s="59">
        <v>8</v>
      </c>
      <c r="N18" s="59">
        <v>3</v>
      </c>
      <c r="O18" s="55" t="s">
        <v>27</v>
      </c>
      <c r="P18" s="60"/>
    </row>
    <row r="19" spans="1:16">
      <c r="A19" s="54" t="s">
        <v>134</v>
      </c>
      <c r="B19" s="113"/>
      <c r="C19" s="55"/>
      <c r="D19" s="56">
        <v>92835</v>
      </c>
      <c r="E19" s="57">
        <v>0.1</v>
      </c>
      <c r="F19" s="58"/>
      <c r="G19" s="57"/>
      <c r="H19" s="55"/>
      <c r="I19" s="56">
        <f>+(D19*(1+(E19+G19)))+F19</f>
        <v>102118.50000000001</v>
      </c>
      <c r="J19" s="59">
        <v>5</v>
      </c>
      <c r="K19" s="59">
        <v>228</v>
      </c>
      <c r="L19" s="59"/>
      <c r="M19" s="59"/>
      <c r="N19" s="59"/>
      <c r="O19" s="55"/>
      <c r="P19" s="60"/>
    </row>
    <row r="20" spans="1:16" s="34" customFormat="1">
      <c r="A20" s="54" t="s">
        <v>133</v>
      </c>
      <c r="B20" s="113"/>
      <c r="C20" s="55"/>
      <c r="D20" s="56">
        <v>89000</v>
      </c>
      <c r="E20" s="57">
        <v>0.14000000000000001</v>
      </c>
      <c r="F20" s="58"/>
      <c r="G20" s="57"/>
      <c r="H20" s="55"/>
      <c r="I20" s="56">
        <f>+(D20*(1+(E20+G20)))+F20</f>
        <v>101460.00000000001</v>
      </c>
      <c r="J20" s="59">
        <v>14</v>
      </c>
      <c r="K20" s="59">
        <v>225</v>
      </c>
      <c r="L20" s="59"/>
      <c r="M20" s="59"/>
      <c r="N20" s="59"/>
      <c r="O20" s="55"/>
      <c r="P20" s="60"/>
    </row>
    <row r="21" spans="1:16">
      <c r="A21" s="54" t="s">
        <v>15</v>
      </c>
      <c r="B21" s="114"/>
      <c r="C21" s="55"/>
      <c r="D21" s="56">
        <v>91908</v>
      </c>
      <c r="E21" s="57">
        <v>0.1</v>
      </c>
      <c r="F21" s="58">
        <v>0</v>
      </c>
      <c r="G21" s="57"/>
      <c r="H21" s="66"/>
      <c r="I21" s="56">
        <f>+(D21*(1+(E21+G21)))+F21</f>
        <v>101098.8</v>
      </c>
      <c r="J21" s="59">
        <v>12</v>
      </c>
      <c r="K21" s="59">
        <v>260</v>
      </c>
      <c r="L21" s="59"/>
      <c r="M21" s="59"/>
      <c r="N21" s="59"/>
      <c r="O21" s="55"/>
      <c r="P21" s="82"/>
    </row>
    <row r="22" spans="1:16" s="45" customFormat="1">
      <c r="A22" s="54" t="s">
        <v>50</v>
      </c>
      <c r="B22" s="122" t="s">
        <v>28</v>
      </c>
      <c r="C22" s="115" t="s">
        <v>33</v>
      </c>
      <c r="D22" s="116">
        <v>85000</v>
      </c>
      <c r="E22" s="117">
        <v>0.15959999999999999</v>
      </c>
      <c r="F22" s="118"/>
      <c r="G22" s="119">
        <v>1.4500000000000001E-2</v>
      </c>
      <c r="H22" s="120"/>
      <c r="I22" s="56">
        <f>+(D22*(1+(E22+G22)))+F22</f>
        <v>99798.5</v>
      </c>
      <c r="J22" s="121">
        <v>5</v>
      </c>
      <c r="K22" s="121">
        <v>224</v>
      </c>
      <c r="L22" s="121">
        <v>0</v>
      </c>
      <c r="M22" s="121">
        <v>7</v>
      </c>
      <c r="N22" s="59">
        <v>3</v>
      </c>
      <c r="O22" s="55" t="s">
        <v>27</v>
      </c>
      <c r="P22" s="60">
        <f>D22*1.02</f>
        <v>86700</v>
      </c>
    </row>
    <row r="23" spans="1:16">
      <c r="A23" s="54" t="s">
        <v>21</v>
      </c>
      <c r="B23" s="122" t="s">
        <v>106</v>
      </c>
      <c r="C23" s="115" t="s">
        <v>67</v>
      </c>
      <c r="D23" s="116">
        <v>82496</v>
      </c>
      <c r="E23" s="117">
        <v>0.14000000000000001</v>
      </c>
      <c r="F23" s="118">
        <v>0</v>
      </c>
      <c r="G23" s="119">
        <v>1.4500000000000001E-2</v>
      </c>
      <c r="H23" s="120" t="s">
        <v>104</v>
      </c>
      <c r="I23" s="56">
        <f>+(D23*(1+(E23+G23)))+F23+2700</f>
        <v>97941.632000000012</v>
      </c>
      <c r="J23" s="121">
        <v>9</v>
      </c>
      <c r="K23" s="121">
        <v>260</v>
      </c>
      <c r="L23" s="121">
        <v>15</v>
      </c>
      <c r="M23" s="121">
        <v>8</v>
      </c>
      <c r="N23" s="59">
        <v>3</v>
      </c>
      <c r="O23" s="55" t="s">
        <v>59</v>
      </c>
      <c r="P23" s="60"/>
    </row>
    <row r="24" spans="1:16" s="34" customFormat="1">
      <c r="A24" s="54" t="s">
        <v>14</v>
      </c>
      <c r="B24" s="114"/>
      <c r="C24" s="55"/>
      <c r="D24" s="56">
        <v>97152</v>
      </c>
      <c r="E24" s="57">
        <v>0</v>
      </c>
      <c r="F24" s="58">
        <v>0</v>
      </c>
      <c r="G24" s="57"/>
      <c r="H24" s="66"/>
      <c r="I24" s="56">
        <f>+(D24*(1+(E24+G24)))+F24</f>
        <v>97152</v>
      </c>
      <c r="J24" s="59">
        <v>5</v>
      </c>
      <c r="K24" s="59">
        <v>260</v>
      </c>
      <c r="L24" s="59"/>
      <c r="M24" s="59"/>
      <c r="N24" s="59"/>
      <c r="O24" s="55"/>
      <c r="P24" s="60"/>
    </row>
    <row r="25" spans="1:16" s="34" customFormat="1">
      <c r="A25" s="54" t="s">
        <v>22</v>
      </c>
      <c r="B25" s="113" t="s">
        <v>57</v>
      </c>
      <c r="C25" s="115" t="s">
        <v>54</v>
      </c>
      <c r="D25" s="116">
        <v>84000</v>
      </c>
      <c r="E25" s="117">
        <v>0.14000000000000001</v>
      </c>
      <c r="F25" s="118"/>
      <c r="G25" s="119">
        <v>1.4500000000000001E-2</v>
      </c>
      <c r="H25" s="120" t="s">
        <v>55</v>
      </c>
      <c r="I25" s="56">
        <f>+(D25*(1+(E25+G25)))+F25</f>
        <v>96978</v>
      </c>
      <c r="J25" s="121">
        <v>1</v>
      </c>
      <c r="K25" s="121">
        <v>220</v>
      </c>
      <c r="L25" s="121">
        <v>0</v>
      </c>
      <c r="M25" s="121">
        <v>7</v>
      </c>
      <c r="N25" s="72">
        <v>3</v>
      </c>
      <c r="O25" s="55" t="s">
        <v>27</v>
      </c>
      <c r="P25" s="126" t="s">
        <v>56</v>
      </c>
    </row>
    <row r="26" spans="1:16" s="34" customFormat="1">
      <c r="A26" s="54" t="s">
        <v>132</v>
      </c>
      <c r="B26" s="113"/>
      <c r="C26" s="55"/>
      <c r="D26" s="56">
        <v>85000</v>
      </c>
      <c r="E26" s="57">
        <v>0.14000000000000001</v>
      </c>
      <c r="F26" s="58"/>
      <c r="G26" s="57"/>
      <c r="H26" s="55"/>
      <c r="I26" s="56">
        <f>+(D26*(1+(E26+G26)))+F26</f>
        <v>96900.000000000015</v>
      </c>
      <c r="J26" s="59">
        <v>1</v>
      </c>
      <c r="K26" s="59">
        <v>225</v>
      </c>
      <c r="L26" s="59"/>
      <c r="M26" s="59"/>
      <c r="N26" s="59"/>
      <c r="O26" s="55"/>
      <c r="P26" s="60"/>
    </row>
    <row r="27" spans="1:16" s="34" customFormat="1">
      <c r="A27" s="54" t="s">
        <v>11</v>
      </c>
      <c r="B27" s="114" t="s">
        <v>71</v>
      </c>
      <c r="C27" s="55"/>
      <c r="D27" s="56">
        <v>83170</v>
      </c>
      <c r="E27" s="57">
        <v>0.15959999999999999</v>
      </c>
      <c r="F27" s="58"/>
      <c r="G27" s="57"/>
      <c r="H27" s="55"/>
      <c r="I27" s="56">
        <f>+(D27*(1+(E27+G27)))+F27</f>
        <v>96443.932000000001</v>
      </c>
      <c r="J27" s="59">
        <v>0</v>
      </c>
      <c r="K27" s="59">
        <v>230</v>
      </c>
      <c r="L27" s="59" t="s">
        <v>46</v>
      </c>
      <c r="M27" s="59" t="s">
        <v>46</v>
      </c>
      <c r="N27" s="59">
        <v>3</v>
      </c>
      <c r="O27" s="55" t="s">
        <v>27</v>
      </c>
      <c r="P27" s="60"/>
    </row>
    <row r="28" spans="1:16" s="34" customFormat="1">
      <c r="A28" s="54" t="s">
        <v>16</v>
      </c>
      <c r="B28" s="122"/>
      <c r="C28" s="115"/>
      <c r="D28" s="116">
        <v>87287</v>
      </c>
      <c r="E28" s="117">
        <v>0.1</v>
      </c>
      <c r="F28" s="118">
        <v>0</v>
      </c>
      <c r="G28" s="119"/>
      <c r="H28" s="125"/>
      <c r="I28" s="56">
        <f>+(D28*(1+(E28+G28)))+F28</f>
        <v>96015.700000000012</v>
      </c>
      <c r="J28" s="121">
        <v>10</v>
      </c>
      <c r="K28" s="121">
        <v>260</v>
      </c>
      <c r="L28" s="121"/>
      <c r="M28" s="121"/>
      <c r="N28" s="59"/>
      <c r="O28" s="55"/>
      <c r="P28" s="60"/>
    </row>
    <row r="29" spans="1:16" s="34" customFormat="1">
      <c r="A29" s="54" t="s">
        <v>17</v>
      </c>
      <c r="B29" s="122"/>
      <c r="C29" s="115"/>
      <c r="D29" s="116">
        <v>88552</v>
      </c>
      <c r="E29" s="117">
        <v>4.4999999999999998E-2</v>
      </c>
      <c r="F29" s="118">
        <v>0</v>
      </c>
      <c r="G29" s="119"/>
      <c r="H29" s="125"/>
      <c r="I29" s="56">
        <f>+(D29*(1+(E29+G29)))+F29</f>
        <v>92536.84</v>
      </c>
      <c r="J29" s="121">
        <v>5</v>
      </c>
      <c r="K29" s="121">
        <v>260</v>
      </c>
      <c r="L29" s="121"/>
      <c r="M29" s="121"/>
      <c r="N29" s="59"/>
      <c r="O29" s="55"/>
      <c r="P29" s="60"/>
    </row>
    <row r="30" spans="1:16" s="34" customFormat="1">
      <c r="A30" s="54" t="s">
        <v>135</v>
      </c>
      <c r="B30" s="113"/>
      <c r="C30" s="55"/>
      <c r="D30" s="56">
        <v>84042</v>
      </c>
      <c r="E30" s="57">
        <v>0.1</v>
      </c>
      <c r="F30" s="58"/>
      <c r="G30" s="57"/>
      <c r="H30" s="55"/>
      <c r="I30" s="56">
        <f>+(D30*(1+(E30+G30)))+F30</f>
        <v>92446.200000000012</v>
      </c>
      <c r="J30" s="59">
        <v>4</v>
      </c>
      <c r="K30" s="59">
        <v>230</v>
      </c>
      <c r="L30" s="59"/>
      <c r="M30" s="59"/>
      <c r="N30" s="59"/>
      <c r="O30" s="55"/>
      <c r="P30" s="60"/>
    </row>
    <row r="31" spans="1:16" s="34" customFormat="1">
      <c r="A31" s="54" t="s">
        <v>49</v>
      </c>
      <c r="B31" s="113" t="s">
        <v>81</v>
      </c>
      <c r="C31" s="55"/>
      <c r="D31" s="56">
        <v>79000</v>
      </c>
      <c r="E31" s="57">
        <v>0.15959999999999999</v>
      </c>
      <c r="F31" s="58"/>
      <c r="G31" s="57"/>
      <c r="H31" s="55"/>
      <c r="I31" s="56">
        <f>+(D31*(1+(E31+G31)))+F31</f>
        <v>91608.4</v>
      </c>
      <c r="J31" s="59">
        <v>2</v>
      </c>
      <c r="K31" s="59">
        <v>214</v>
      </c>
      <c r="L31" s="59"/>
      <c r="M31" s="59">
        <v>10</v>
      </c>
      <c r="N31" s="59">
        <v>3</v>
      </c>
      <c r="O31" s="55" t="s">
        <v>27</v>
      </c>
      <c r="P31" s="60"/>
    </row>
    <row r="32" spans="1:16" s="34" customFormat="1">
      <c r="A32" s="54" t="s">
        <v>131</v>
      </c>
      <c r="B32" s="113"/>
      <c r="C32" s="55"/>
      <c r="D32" s="56">
        <v>86360</v>
      </c>
      <c r="E32" s="57">
        <v>0.06</v>
      </c>
      <c r="F32" s="58"/>
      <c r="G32" s="57"/>
      <c r="H32" s="55"/>
      <c r="I32" s="56">
        <f>+(D32*(1+(E32+G32)))+F32</f>
        <v>91541.6</v>
      </c>
      <c r="J32" s="59">
        <v>3</v>
      </c>
      <c r="K32" s="59">
        <v>230</v>
      </c>
      <c r="L32" s="59"/>
      <c r="M32" s="59"/>
      <c r="N32" s="59"/>
      <c r="O32" s="55"/>
      <c r="P32" s="60"/>
    </row>
    <row r="33" spans="1:16" s="34" customFormat="1">
      <c r="A33" s="54" t="s">
        <v>10</v>
      </c>
      <c r="B33" s="122" t="s">
        <v>114</v>
      </c>
      <c r="C33" s="115"/>
      <c r="D33" s="116">
        <v>78133</v>
      </c>
      <c r="E33" s="117">
        <v>0.14000000000000001</v>
      </c>
      <c r="F33" s="118"/>
      <c r="G33" s="119">
        <v>1.4500000000000001E-2</v>
      </c>
      <c r="H33" s="120" t="s">
        <v>115</v>
      </c>
      <c r="I33" s="56">
        <f>+(D33*(1+(E33+G33)))+F33+1000</f>
        <v>91204.548500000004</v>
      </c>
      <c r="J33" s="121">
        <v>3</v>
      </c>
      <c r="K33" s="121">
        <v>230</v>
      </c>
      <c r="L33" s="121">
        <v>0</v>
      </c>
      <c r="M33" s="121">
        <v>9</v>
      </c>
      <c r="N33" s="59">
        <v>3</v>
      </c>
      <c r="O33" s="55" t="s">
        <v>27</v>
      </c>
      <c r="P33" s="60"/>
    </row>
    <row r="34" spans="1:16" s="34" customFormat="1">
      <c r="A34" s="54" t="s">
        <v>9</v>
      </c>
      <c r="B34" s="113" t="s">
        <v>28</v>
      </c>
      <c r="C34" s="115" t="s">
        <v>33</v>
      </c>
      <c r="D34" s="116">
        <v>91157</v>
      </c>
      <c r="E34" s="117"/>
      <c r="F34" s="118"/>
      <c r="G34" s="119"/>
      <c r="H34" s="120"/>
      <c r="I34" s="56">
        <f>+(D34*(1+(E34+G34)))+F34</f>
        <v>91157</v>
      </c>
      <c r="J34" s="121">
        <v>2</v>
      </c>
      <c r="K34" s="121">
        <v>260</v>
      </c>
      <c r="L34" s="121">
        <v>20</v>
      </c>
      <c r="M34" s="121">
        <v>10</v>
      </c>
      <c r="N34" s="59">
        <v>3</v>
      </c>
      <c r="O34" s="55" t="s">
        <v>27</v>
      </c>
      <c r="P34" s="60">
        <v>93282</v>
      </c>
    </row>
    <row r="35" spans="1:16" s="34" customFormat="1">
      <c r="A35" s="54" t="s">
        <v>25</v>
      </c>
      <c r="B35" s="54"/>
      <c r="C35" s="55"/>
      <c r="D35" s="56"/>
      <c r="E35" s="57"/>
      <c r="F35" s="58"/>
      <c r="G35" s="57"/>
      <c r="H35" s="55"/>
      <c r="I35" s="56">
        <f>+(D35*(1+(E35+G35)))+F35</f>
        <v>0</v>
      </c>
      <c r="J35" s="59"/>
      <c r="K35" s="59"/>
      <c r="L35" s="59"/>
      <c r="M35" s="59"/>
      <c r="N35" s="59"/>
      <c r="O35" s="55"/>
      <c r="P35" s="82"/>
    </row>
    <row r="36" spans="1:16" s="34" customFormat="1">
      <c r="A36" s="54" t="s">
        <v>84</v>
      </c>
      <c r="B36" s="122"/>
      <c r="C36" s="115"/>
      <c r="D36" s="116"/>
      <c r="E36" s="117"/>
      <c r="F36" s="118">
        <v>0</v>
      </c>
      <c r="G36" s="119"/>
      <c r="H36" s="123"/>
      <c r="I36" s="56">
        <f>+(D36*(1+(E36+G36)))+F36</f>
        <v>0</v>
      </c>
      <c r="J36" s="121"/>
      <c r="K36" s="121"/>
      <c r="L36" s="121"/>
      <c r="M36" s="121"/>
      <c r="N36" s="59"/>
      <c r="O36" s="55"/>
      <c r="P36" s="60"/>
    </row>
    <row r="37" spans="1:16" s="34" customFormat="1">
      <c r="A37" s="54"/>
      <c r="B37" s="113"/>
      <c r="C37" s="55"/>
      <c r="D37" s="56"/>
      <c r="E37" s="57"/>
      <c r="F37" s="58"/>
      <c r="G37" s="57"/>
      <c r="H37" s="55"/>
      <c r="I37" s="56"/>
      <c r="J37" s="59"/>
      <c r="K37" s="59"/>
      <c r="L37" s="59"/>
      <c r="M37" s="59"/>
      <c r="N37" s="59"/>
      <c r="O37" s="55"/>
      <c r="P37" s="60"/>
    </row>
    <row r="38" spans="1:16" s="34" customFormat="1">
      <c r="A38" s="128"/>
      <c r="B38" s="129"/>
      <c r="C38" s="130"/>
      <c r="D38" s="131"/>
      <c r="E38" s="132"/>
      <c r="F38" s="133"/>
      <c r="G38" s="132"/>
      <c r="H38" s="130"/>
      <c r="I38" s="131"/>
      <c r="J38" s="134"/>
      <c r="K38" s="134"/>
      <c r="L38" s="134"/>
      <c r="M38" s="134"/>
      <c r="N38" s="134"/>
      <c r="O38" s="130"/>
      <c r="P38" s="135"/>
    </row>
    <row r="39" spans="1:16" s="34" customFormat="1">
      <c r="A39" s="128"/>
      <c r="B39" s="129"/>
      <c r="C39" s="130"/>
      <c r="D39" s="131"/>
      <c r="E39" s="132"/>
      <c r="F39" s="133"/>
      <c r="G39" s="132"/>
      <c r="H39" s="130"/>
      <c r="I39" s="131"/>
      <c r="J39" s="134"/>
      <c r="K39" s="134"/>
      <c r="L39" s="134"/>
      <c r="M39" s="134"/>
      <c r="N39" s="134"/>
      <c r="O39" s="130"/>
      <c r="P39" s="135"/>
    </row>
    <row r="40" spans="1:16" ht="38.25">
      <c r="A40" s="46" t="s">
        <v>6</v>
      </c>
      <c r="B40" s="127" t="s">
        <v>45</v>
      </c>
      <c r="C40" s="48" t="s">
        <v>30</v>
      </c>
      <c r="D40" s="49" t="s">
        <v>0</v>
      </c>
      <c r="E40" s="50" t="s">
        <v>1</v>
      </c>
      <c r="F40" s="49" t="s">
        <v>2</v>
      </c>
      <c r="G40" s="50" t="s">
        <v>36</v>
      </c>
      <c r="H40" s="48" t="s">
        <v>35</v>
      </c>
      <c r="I40" s="49" t="s">
        <v>34</v>
      </c>
      <c r="J40" s="51" t="s">
        <v>37</v>
      </c>
      <c r="K40" s="52" t="s">
        <v>38</v>
      </c>
      <c r="L40" s="52" t="s">
        <v>39</v>
      </c>
      <c r="M40" s="52" t="s">
        <v>40</v>
      </c>
      <c r="N40" s="52" t="s">
        <v>41</v>
      </c>
      <c r="O40" s="48" t="s">
        <v>42</v>
      </c>
      <c r="P40" s="53" t="s">
        <v>43</v>
      </c>
    </row>
    <row r="41" spans="1:16" s="34" customFormat="1">
      <c r="A41" s="54" t="s">
        <v>139</v>
      </c>
      <c r="B41" s="113"/>
      <c r="C41" s="55"/>
      <c r="D41" s="56">
        <v>115290</v>
      </c>
      <c r="E41" s="57">
        <v>0.14000000000000001</v>
      </c>
      <c r="F41" s="58"/>
      <c r="G41" s="57"/>
      <c r="H41" s="55"/>
      <c r="I41" s="56">
        <f>+(D41*(1+(E41+G41)))+F41</f>
        <v>131430.6</v>
      </c>
      <c r="J41" s="59">
        <v>6</v>
      </c>
      <c r="K41" s="59">
        <v>260</v>
      </c>
      <c r="L41" s="59"/>
      <c r="M41" s="59"/>
      <c r="N41" s="59"/>
      <c r="O41" s="55"/>
      <c r="P41" s="60"/>
    </row>
    <row r="42" spans="1:16">
      <c r="A42" s="54" t="s">
        <v>137</v>
      </c>
      <c r="B42" s="113"/>
      <c r="C42" s="55"/>
      <c r="D42" s="56">
        <v>108241</v>
      </c>
      <c r="E42" s="57">
        <v>0.14000000000000001</v>
      </c>
      <c r="F42" s="58"/>
      <c r="G42" s="57"/>
      <c r="H42" s="55"/>
      <c r="I42" s="56">
        <f>+(D42*(1+(E42+G42)))+F42</f>
        <v>123394.74000000002</v>
      </c>
      <c r="J42" s="59">
        <v>14</v>
      </c>
      <c r="K42" s="59">
        <v>260</v>
      </c>
      <c r="L42" s="59"/>
      <c r="M42" s="59"/>
      <c r="N42" s="59"/>
      <c r="O42" s="55"/>
      <c r="P42" s="60"/>
    </row>
    <row r="43" spans="1:16">
      <c r="A43" s="54" t="s">
        <v>138</v>
      </c>
      <c r="B43" s="113"/>
      <c r="C43" s="55"/>
      <c r="D43" s="56">
        <v>101042</v>
      </c>
      <c r="E43" s="57">
        <v>0.1</v>
      </c>
      <c r="F43" s="58"/>
      <c r="G43" s="57"/>
      <c r="H43" s="55"/>
      <c r="I43" s="56">
        <f>+(D43*(1+(E43+G43)))+F43</f>
        <v>111146.20000000001</v>
      </c>
      <c r="J43" s="59">
        <v>18</v>
      </c>
      <c r="K43" s="59">
        <v>226</v>
      </c>
      <c r="L43" s="59"/>
      <c r="M43" s="59"/>
      <c r="N43" s="59"/>
      <c r="O43" s="55"/>
      <c r="P43" s="60"/>
    </row>
    <row r="44" spans="1:16">
      <c r="A44" s="54" t="s">
        <v>13</v>
      </c>
      <c r="B44" s="113"/>
      <c r="C44" s="55"/>
      <c r="D44" s="56">
        <v>96652</v>
      </c>
      <c r="E44" s="57">
        <v>0.1</v>
      </c>
      <c r="F44" s="58">
        <v>0</v>
      </c>
      <c r="G44" s="57"/>
      <c r="H44" s="66"/>
      <c r="I44" s="56">
        <f>+(D44*(1+(E44+G44)))+F44</f>
        <v>106317.20000000001</v>
      </c>
      <c r="J44" s="59">
        <v>22</v>
      </c>
      <c r="K44" s="59"/>
      <c r="L44" s="59"/>
      <c r="M44" s="59"/>
      <c r="N44" s="59"/>
      <c r="O44" s="55"/>
      <c r="P44" s="60"/>
    </row>
    <row r="45" spans="1:16">
      <c r="A45" s="145" t="s">
        <v>23</v>
      </c>
      <c r="B45" s="146" t="s">
        <v>97</v>
      </c>
      <c r="C45" s="154" t="s">
        <v>33</v>
      </c>
      <c r="D45" s="151">
        <v>101038</v>
      </c>
      <c r="E45" s="156">
        <v>4.4999999999999998E-2</v>
      </c>
      <c r="F45" s="157"/>
      <c r="G45" s="156"/>
      <c r="H45" s="154"/>
      <c r="I45" s="151">
        <f>+(D45*(1+(E45+G45)))+F45</f>
        <v>105584.70999999999</v>
      </c>
      <c r="J45" s="153">
        <v>7</v>
      </c>
      <c r="K45" s="153">
        <v>225</v>
      </c>
      <c r="L45" s="153">
        <v>0</v>
      </c>
      <c r="M45" s="153">
        <v>9</v>
      </c>
      <c r="N45" s="153">
        <v>3</v>
      </c>
      <c r="O45" s="154" t="s">
        <v>27</v>
      </c>
      <c r="P45" s="155"/>
    </row>
    <row r="46" spans="1:16">
      <c r="A46" s="54" t="s">
        <v>18</v>
      </c>
      <c r="B46" s="54" t="s">
        <v>73</v>
      </c>
      <c r="C46" s="55" t="s">
        <v>74</v>
      </c>
      <c r="D46" s="56">
        <v>84781</v>
      </c>
      <c r="E46" s="57">
        <v>0.15959999999999999</v>
      </c>
      <c r="F46" s="58">
        <v>0</v>
      </c>
      <c r="G46" s="57">
        <v>1.4500000000000001E-2</v>
      </c>
      <c r="H46" s="55">
        <v>0</v>
      </c>
      <c r="I46" s="56">
        <f>+(D46*(1+(E46+G46)))+F46</f>
        <v>99541.372099999993</v>
      </c>
      <c r="J46" s="59">
        <v>6</v>
      </c>
      <c r="K46" s="59">
        <v>219</v>
      </c>
      <c r="L46" s="59"/>
      <c r="M46" s="59"/>
      <c r="N46" s="59">
        <v>3</v>
      </c>
      <c r="O46" s="55" t="s">
        <v>27</v>
      </c>
      <c r="P46" s="82"/>
    </row>
    <row r="47" spans="1:16">
      <c r="A47" s="54" t="s">
        <v>134</v>
      </c>
      <c r="B47" s="113"/>
      <c r="C47" s="55"/>
      <c r="D47" s="56">
        <v>90302</v>
      </c>
      <c r="E47" s="57">
        <v>0.1</v>
      </c>
      <c r="F47" s="58"/>
      <c r="G47" s="57"/>
      <c r="H47" s="55"/>
      <c r="I47" s="56">
        <f>+(D47*(1+(E47+G47)))+F47</f>
        <v>99332.200000000012</v>
      </c>
      <c r="J47" s="59">
        <v>14</v>
      </c>
      <c r="K47" s="59">
        <v>212</v>
      </c>
      <c r="L47" s="59"/>
      <c r="M47" s="59"/>
      <c r="N47" s="59"/>
      <c r="O47" s="55"/>
      <c r="P47" s="60"/>
    </row>
    <row r="48" spans="1:16" s="34" customFormat="1">
      <c r="A48" s="54" t="s">
        <v>12</v>
      </c>
      <c r="B48" s="113" t="s">
        <v>97</v>
      </c>
      <c r="C48" s="55" t="s">
        <v>33</v>
      </c>
      <c r="D48" s="56">
        <v>86726</v>
      </c>
      <c r="E48" s="57">
        <v>0.14000000000000001</v>
      </c>
      <c r="F48" s="58"/>
      <c r="G48" s="57"/>
      <c r="H48" s="55" t="s">
        <v>29</v>
      </c>
      <c r="I48" s="56">
        <f>+(D48*(1+(E48+G48)))+F48</f>
        <v>98867.640000000014</v>
      </c>
      <c r="J48" s="59">
        <v>5</v>
      </c>
      <c r="K48" s="59">
        <v>218</v>
      </c>
      <c r="L48" s="59">
        <v>0</v>
      </c>
      <c r="M48" s="59"/>
      <c r="N48" s="59">
        <v>4</v>
      </c>
      <c r="O48" s="55" t="s">
        <v>27</v>
      </c>
      <c r="P48" s="60">
        <v>90595</v>
      </c>
    </row>
    <row r="49" spans="1:16">
      <c r="A49" s="54" t="s">
        <v>51</v>
      </c>
      <c r="B49" s="113" t="s">
        <v>97</v>
      </c>
      <c r="C49" s="115" t="s">
        <v>33</v>
      </c>
      <c r="D49" s="116">
        <v>84640</v>
      </c>
      <c r="E49" s="57">
        <v>0.14000000000000001</v>
      </c>
      <c r="F49" s="58"/>
      <c r="G49" s="57">
        <v>1.4500000000000001E-2</v>
      </c>
      <c r="H49" s="55" t="s">
        <v>29</v>
      </c>
      <c r="I49" s="56">
        <f>+(D49*(1+(E49+G49)))+F49</f>
        <v>97716.88</v>
      </c>
      <c r="J49" s="59">
        <v>1</v>
      </c>
      <c r="K49" s="59">
        <v>225</v>
      </c>
      <c r="L49" s="59">
        <v>0</v>
      </c>
      <c r="M49" s="59">
        <v>7</v>
      </c>
      <c r="N49" s="59">
        <v>3</v>
      </c>
      <c r="O49" s="55" t="s">
        <v>27</v>
      </c>
      <c r="P49" s="60">
        <v>82000</v>
      </c>
    </row>
    <row r="50" spans="1:16">
      <c r="A50" s="54" t="s">
        <v>11</v>
      </c>
      <c r="B50" s="113" t="s">
        <v>73</v>
      </c>
      <c r="C50" s="55"/>
      <c r="D50" s="56">
        <v>82266</v>
      </c>
      <c r="E50" s="57">
        <v>0.15959999999999999</v>
      </c>
      <c r="F50" s="58"/>
      <c r="G50" s="57"/>
      <c r="H50" s="55"/>
      <c r="I50" s="56">
        <f>+(D50*(1+(E50+G50)))+F50</f>
        <v>95395.653599999991</v>
      </c>
      <c r="J50" s="59">
        <v>11</v>
      </c>
      <c r="K50" s="59">
        <v>215</v>
      </c>
      <c r="L50" s="59" t="s">
        <v>46</v>
      </c>
      <c r="M50" s="59" t="s">
        <v>46</v>
      </c>
      <c r="N50" s="59">
        <v>3</v>
      </c>
      <c r="O50" s="55" t="s">
        <v>27</v>
      </c>
      <c r="P50" s="60"/>
    </row>
    <row r="51" spans="1:16">
      <c r="A51" s="54" t="s">
        <v>135</v>
      </c>
      <c r="B51" s="113"/>
      <c r="C51" s="55"/>
      <c r="D51" s="56">
        <v>85661</v>
      </c>
      <c r="E51" s="57">
        <v>0.1</v>
      </c>
      <c r="F51" s="58"/>
      <c r="G51" s="57"/>
      <c r="H51" s="55"/>
      <c r="I51" s="56">
        <f>+(D51*(1+(E51+G51)))+F51</f>
        <v>94227.1</v>
      </c>
      <c r="J51" s="59">
        <v>5</v>
      </c>
      <c r="K51" s="59">
        <v>225</v>
      </c>
      <c r="L51" s="59"/>
      <c r="M51" s="59"/>
      <c r="N51" s="59"/>
      <c r="O51" s="55"/>
      <c r="P51" s="60"/>
    </row>
    <row r="52" spans="1:16">
      <c r="A52" s="54" t="s">
        <v>14</v>
      </c>
      <c r="B52" s="113"/>
      <c r="C52" s="55"/>
      <c r="D52" s="56">
        <v>91762</v>
      </c>
      <c r="E52" s="57">
        <v>0</v>
      </c>
      <c r="F52" s="58">
        <v>0</v>
      </c>
      <c r="G52" s="57"/>
      <c r="H52" s="66"/>
      <c r="I52" s="56">
        <f>+(D52*(1+(E52+G52)))+F52</f>
        <v>91762</v>
      </c>
      <c r="J52" s="59">
        <v>6</v>
      </c>
      <c r="K52" s="59"/>
      <c r="L52" s="59"/>
      <c r="M52" s="59"/>
      <c r="N52" s="59"/>
      <c r="O52" s="55"/>
      <c r="P52" s="60"/>
    </row>
    <row r="53" spans="1:16">
      <c r="A53" s="54" t="s">
        <v>15</v>
      </c>
      <c r="B53" s="113"/>
      <c r="C53" s="55"/>
      <c r="D53" s="56">
        <v>82539</v>
      </c>
      <c r="E53" s="57">
        <v>0.1</v>
      </c>
      <c r="F53" s="58">
        <v>0</v>
      </c>
      <c r="G53" s="57"/>
      <c r="H53" s="66"/>
      <c r="I53" s="56">
        <f>+(D53*(1+(E53+G53)))+F53</f>
        <v>90792.900000000009</v>
      </c>
      <c r="J53" s="59">
        <v>2</v>
      </c>
      <c r="K53" s="59"/>
      <c r="L53" s="59"/>
      <c r="M53" s="59"/>
      <c r="N53" s="59"/>
      <c r="O53" s="55"/>
      <c r="P53" s="60"/>
    </row>
    <row r="54" spans="1:16">
      <c r="A54" s="54" t="s">
        <v>20</v>
      </c>
      <c r="B54" s="113" t="s">
        <v>120</v>
      </c>
      <c r="C54" s="55" t="s">
        <v>67</v>
      </c>
      <c r="D54" s="56">
        <v>73544</v>
      </c>
      <c r="E54" s="57">
        <v>0.15959999999999999</v>
      </c>
      <c r="F54" s="58"/>
      <c r="G54" s="57"/>
      <c r="H54" s="55" t="s">
        <v>119</v>
      </c>
      <c r="I54" s="56">
        <f>+(D54*(1+(E54+G54)))+F54+4000</f>
        <v>89281.622399999993</v>
      </c>
      <c r="J54" s="59">
        <v>2</v>
      </c>
      <c r="K54" s="59">
        <v>210</v>
      </c>
      <c r="L54" s="59"/>
      <c r="M54" s="59"/>
      <c r="N54" s="59">
        <v>3</v>
      </c>
      <c r="O54" s="55" t="s">
        <v>27</v>
      </c>
      <c r="P54" s="60"/>
    </row>
    <row r="55" spans="1:16">
      <c r="A55" s="54" t="s">
        <v>16</v>
      </c>
      <c r="B55" s="113"/>
      <c r="C55" s="55"/>
      <c r="D55" s="56">
        <v>80151</v>
      </c>
      <c r="E55" s="57">
        <v>0.1</v>
      </c>
      <c r="F55" s="58">
        <v>0</v>
      </c>
      <c r="G55" s="57"/>
      <c r="H55" s="125"/>
      <c r="I55" s="56">
        <f>+(D55*(1+(E55+G55)))+F55</f>
        <v>88166.1</v>
      </c>
      <c r="J55" s="59">
        <v>6</v>
      </c>
      <c r="K55" s="59"/>
      <c r="L55" s="59"/>
      <c r="M55" s="59"/>
      <c r="N55" s="59"/>
      <c r="O55" s="55"/>
      <c r="P55" s="82"/>
    </row>
    <row r="56" spans="1:16">
      <c r="A56" s="54" t="s">
        <v>17</v>
      </c>
      <c r="B56" s="113"/>
      <c r="C56" s="55"/>
      <c r="D56" s="56">
        <v>83139</v>
      </c>
      <c r="E56" s="57">
        <v>4.4999999999999998E-2</v>
      </c>
      <c r="F56" s="58">
        <v>0</v>
      </c>
      <c r="G56" s="57"/>
      <c r="H56" s="125"/>
      <c r="I56" s="56">
        <f>+(D56*(1+(E56+G56)))+F56</f>
        <v>86880.25499999999</v>
      </c>
      <c r="J56" s="59">
        <v>4</v>
      </c>
      <c r="K56" s="59"/>
      <c r="L56" s="59"/>
      <c r="M56" s="59"/>
      <c r="N56" s="59"/>
      <c r="O56" s="55"/>
      <c r="P56" s="60"/>
    </row>
    <row r="57" spans="1:16" s="45" customFormat="1">
      <c r="A57" s="54" t="s">
        <v>133</v>
      </c>
      <c r="B57" s="113"/>
      <c r="C57" s="55"/>
      <c r="D57" s="56">
        <v>75920</v>
      </c>
      <c r="E57" s="57">
        <v>0.14000000000000001</v>
      </c>
      <c r="F57" s="58"/>
      <c r="G57" s="57"/>
      <c r="H57" s="55"/>
      <c r="I57" s="56">
        <f>+(D57*(1+(E57+G57)))+F57</f>
        <v>86548.800000000003</v>
      </c>
      <c r="J57" s="59">
        <v>1</v>
      </c>
      <c r="K57" s="59">
        <v>220</v>
      </c>
      <c r="L57" s="59"/>
      <c r="M57" s="59"/>
      <c r="N57" s="59"/>
      <c r="O57" s="55"/>
      <c r="P57" s="60"/>
    </row>
    <row r="58" spans="1:16">
      <c r="A58" s="54" t="s">
        <v>131</v>
      </c>
      <c r="B58" s="113"/>
      <c r="C58" s="55"/>
      <c r="D58" s="56">
        <v>70575</v>
      </c>
      <c r="E58" s="57">
        <v>0.06</v>
      </c>
      <c r="F58" s="58"/>
      <c r="G58" s="57"/>
      <c r="H58" s="55"/>
      <c r="I58" s="56">
        <f>+(D58*(1+(E58+G58)))+F58</f>
        <v>74809.5</v>
      </c>
      <c r="J58" s="59">
        <v>3</v>
      </c>
      <c r="K58" s="59">
        <v>220</v>
      </c>
      <c r="L58" s="59"/>
      <c r="M58" s="59"/>
      <c r="N58" s="59"/>
      <c r="O58" s="55"/>
      <c r="P58" s="60"/>
    </row>
    <row r="59" spans="1:16" s="34" customFormat="1">
      <c r="A59" s="54" t="s">
        <v>25</v>
      </c>
      <c r="B59" s="113"/>
      <c r="C59" s="55"/>
      <c r="D59" s="56"/>
      <c r="E59" s="57"/>
      <c r="F59" s="58"/>
      <c r="G59" s="57"/>
      <c r="H59" s="55"/>
      <c r="I59" s="56">
        <f>+(D59*(1+(E59+G59)))+F59</f>
        <v>0</v>
      </c>
      <c r="J59" s="59"/>
      <c r="K59" s="59"/>
      <c r="L59" s="59"/>
      <c r="M59" s="59"/>
      <c r="N59" s="59"/>
      <c r="O59" s="55"/>
      <c r="P59" s="60"/>
    </row>
    <row r="60" spans="1:16" s="34" customFormat="1">
      <c r="A60" s="54" t="s">
        <v>109</v>
      </c>
      <c r="B60" s="114"/>
      <c r="C60" s="55"/>
      <c r="D60" s="56"/>
      <c r="E60" s="57"/>
      <c r="F60" s="58"/>
      <c r="G60" s="57"/>
      <c r="H60" s="66"/>
      <c r="I60" s="56">
        <f>+(D60*(1+(E60+G60)))+F60</f>
        <v>0</v>
      </c>
      <c r="J60" s="59"/>
      <c r="K60" s="59"/>
      <c r="L60" s="59"/>
      <c r="M60" s="59"/>
      <c r="N60" s="59"/>
      <c r="O60" s="55"/>
      <c r="P60" s="60"/>
    </row>
    <row r="61" spans="1:16" s="34" customFormat="1">
      <c r="A61" s="54" t="s">
        <v>44</v>
      </c>
      <c r="B61" s="113"/>
      <c r="C61" s="55"/>
      <c r="D61" s="56"/>
      <c r="E61" s="57"/>
      <c r="F61" s="58"/>
      <c r="G61" s="57"/>
      <c r="H61" s="55"/>
      <c r="I61" s="56">
        <f>+(D61*(1+(E61+G61)))+F61</f>
        <v>0</v>
      </c>
      <c r="J61" s="59"/>
      <c r="K61" s="59"/>
      <c r="L61" s="59"/>
      <c r="M61" s="59"/>
      <c r="N61" s="59"/>
      <c r="O61" s="55"/>
      <c r="P61" s="60"/>
    </row>
    <row r="62" spans="1:16" s="34" customFormat="1">
      <c r="A62" s="54" t="s">
        <v>21</v>
      </c>
      <c r="B62" s="113"/>
      <c r="C62" s="55"/>
      <c r="D62" s="56"/>
      <c r="E62" s="57"/>
      <c r="F62" s="58"/>
      <c r="G62" s="57"/>
      <c r="H62" s="55"/>
      <c r="I62" s="56">
        <f>+(D62*(1+(E62+G62)))+F62</f>
        <v>0</v>
      </c>
      <c r="J62" s="59"/>
      <c r="K62" s="59"/>
      <c r="L62" s="59"/>
      <c r="M62" s="59"/>
      <c r="N62" s="59"/>
      <c r="O62" s="55"/>
      <c r="P62" s="60"/>
    </row>
    <row r="63" spans="1:16" s="34" customFormat="1">
      <c r="A63" s="54" t="s">
        <v>24</v>
      </c>
      <c r="B63" s="113"/>
      <c r="C63" s="55"/>
      <c r="D63" s="56"/>
      <c r="E63" s="57"/>
      <c r="F63" s="58"/>
      <c r="G63" s="57"/>
      <c r="H63" s="55"/>
      <c r="I63" s="56">
        <f>+(D63*(1+(E63+G63)))+F63</f>
        <v>0</v>
      </c>
      <c r="J63" s="59"/>
      <c r="K63" s="59"/>
      <c r="L63" s="59"/>
      <c r="M63" s="59"/>
      <c r="N63" s="59"/>
      <c r="O63" s="55"/>
      <c r="P63" s="60"/>
    </row>
    <row r="64" spans="1:16" s="34" customFormat="1">
      <c r="A64" s="54" t="s">
        <v>8</v>
      </c>
      <c r="B64" s="113"/>
      <c r="C64" s="55"/>
      <c r="D64" s="56"/>
      <c r="E64" s="57"/>
      <c r="F64" s="58"/>
      <c r="G64" s="57"/>
      <c r="H64" s="55"/>
      <c r="I64" s="56">
        <f>+(D64*(1+(E64+G64)))+F64</f>
        <v>0</v>
      </c>
      <c r="J64" s="59"/>
      <c r="K64" s="59"/>
      <c r="L64" s="59"/>
      <c r="M64" s="59"/>
      <c r="N64" s="59"/>
      <c r="O64" s="55"/>
      <c r="P64" s="60"/>
    </row>
    <row r="65" spans="1:16" s="34" customFormat="1">
      <c r="A65" s="54" t="s">
        <v>9</v>
      </c>
      <c r="B65" s="113" t="s">
        <v>46</v>
      </c>
      <c r="C65" s="55"/>
      <c r="D65" s="56"/>
      <c r="E65" s="57"/>
      <c r="F65" s="58"/>
      <c r="G65" s="57"/>
      <c r="H65" s="55"/>
      <c r="I65" s="56">
        <f>+(D65*(1+(E65+G65)))+F65</f>
        <v>0</v>
      </c>
      <c r="J65" s="59"/>
      <c r="K65" s="59"/>
      <c r="L65" s="59"/>
      <c r="M65" s="59"/>
      <c r="N65" s="59"/>
      <c r="O65" s="55"/>
      <c r="P65" s="60"/>
    </row>
    <row r="66" spans="1:16" s="34" customFormat="1">
      <c r="A66" s="54" t="s">
        <v>10</v>
      </c>
      <c r="B66" s="113"/>
      <c r="C66" s="55"/>
      <c r="D66" s="56"/>
      <c r="E66" s="57"/>
      <c r="F66" s="58"/>
      <c r="G66" s="57"/>
      <c r="H66" s="55"/>
      <c r="I66" s="56">
        <f>+(D66*(1+(E66+G66)))+F66</f>
        <v>0</v>
      </c>
      <c r="J66" s="59"/>
      <c r="K66" s="59"/>
      <c r="L66" s="59"/>
      <c r="M66" s="59"/>
      <c r="N66" s="59"/>
      <c r="O66" s="55"/>
      <c r="P66" s="60"/>
    </row>
    <row r="67" spans="1:16" s="34" customFormat="1">
      <c r="A67" s="54" t="s">
        <v>50</v>
      </c>
      <c r="B67" s="113"/>
      <c r="C67" s="55"/>
      <c r="D67" s="56"/>
      <c r="E67" s="57"/>
      <c r="F67" s="58"/>
      <c r="G67" s="57"/>
      <c r="H67" s="55"/>
      <c r="I67" s="56">
        <f>+(D67*(1+(E67+G67)))+F67</f>
        <v>0</v>
      </c>
      <c r="J67" s="59"/>
      <c r="K67" s="59"/>
      <c r="L67" s="59"/>
      <c r="M67" s="59"/>
      <c r="N67" s="59"/>
      <c r="O67" s="55"/>
      <c r="P67" s="60"/>
    </row>
    <row r="68" spans="1:16" s="34" customFormat="1">
      <c r="A68" s="54" t="s">
        <v>22</v>
      </c>
      <c r="B68" s="113"/>
      <c r="C68" s="55"/>
      <c r="D68" s="56"/>
      <c r="E68" s="57"/>
      <c r="F68" s="58"/>
      <c r="G68" s="57"/>
      <c r="H68" s="55"/>
      <c r="I68" s="56">
        <f>+(D68*(1+(E68+G68)))+F68</f>
        <v>0</v>
      </c>
      <c r="J68" s="59"/>
      <c r="K68" s="59"/>
      <c r="L68" s="59"/>
      <c r="M68" s="59"/>
      <c r="N68" s="59"/>
      <c r="O68" s="55"/>
      <c r="P68" s="60"/>
    </row>
    <row r="69" spans="1:16" s="34" customFormat="1">
      <c r="A69" s="54" t="s">
        <v>132</v>
      </c>
      <c r="B69" s="113"/>
      <c r="C69" s="55"/>
      <c r="D69" s="56">
        <v>0</v>
      </c>
      <c r="E69" s="57"/>
      <c r="F69" s="58"/>
      <c r="G69" s="57"/>
      <c r="H69" s="55"/>
      <c r="I69" s="56">
        <f>+(D69*(1+(E69+G69)))+F69</f>
        <v>0</v>
      </c>
      <c r="J69" s="59"/>
      <c r="K69" s="59"/>
      <c r="L69" s="59"/>
      <c r="M69" s="59"/>
      <c r="N69" s="59"/>
      <c r="O69" s="55"/>
      <c r="P69" s="60"/>
    </row>
    <row r="70" spans="1:16" s="34" customFormat="1">
      <c r="A70" s="54" t="s">
        <v>136</v>
      </c>
      <c r="B70" s="113"/>
      <c r="C70" s="55"/>
      <c r="D70" s="56">
        <v>0</v>
      </c>
      <c r="E70" s="57"/>
      <c r="F70" s="58"/>
      <c r="G70" s="57"/>
      <c r="H70" s="55"/>
      <c r="I70" s="56">
        <f>+(D70*(1+(E70+G70)))+F70</f>
        <v>0</v>
      </c>
      <c r="J70" s="59"/>
      <c r="K70" s="59"/>
      <c r="L70" s="59"/>
      <c r="M70" s="59"/>
      <c r="N70" s="59"/>
      <c r="O70" s="55"/>
      <c r="P70" s="60"/>
    </row>
    <row r="71" spans="1:16" s="34" customFormat="1">
      <c r="A71" s="54"/>
      <c r="B71" s="113"/>
      <c r="C71" s="55"/>
      <c r="D71" s="56"/>
      <c r="E71" s="57"/>
      <c r="F71" s="58"/>
      <c r="G71" s="57"/>
      <c r="H71" s="55"/>
      <c r="I71" s="56"/>
      <c r="J71" s="59"/>
      <c r="K71" s="59"/>
      <c r="L71" s="59"/>
      <c r="M71" s="59"/>
      <c r="N71" s="59"/>
      <c r="O71" s="55"/>
      <c r="P71" s="60"/>
    </row>
    <row r="72" spans="1:16">
      <c r="A72" s="54"/>
      <c r="B72" s="113"/>
      <c r="C72" s="55"/>
      <c r="D72" s="56"/>
      <c r="E72" s="57"/>
      <c r="F72" s="58"/>
      <c r="G72" s="57"/>
      <c r="H72" s="55"/>
      <c r="I72" s="56">
        <f t="shared" ref="I41:I72" si="0">+(D72*(1+(E72+G72)))+F72</f>
        <v>0</v>
      </c>
      <c r="J72" s="59"/>
      <c r="K72" s="59"/>
      <c r="L72" s="59"/>
      <c r="M72" s="59"/>
      <c r="N72" s="59"/>
      <c r="O72" s="55"/>
      <c r="P72" s="60"/>
    </row>
    <row r="73" spans="1:16">
      <c r="B73" s="29"/>
      <c r="J73" s="25"/>
      <c r="K73" s="25"/>
      <c r="L73" s="25"/>
      <c r="M73" s="25"/>
      <c r="N73" s="25"/>
    </row>
    <row r="74" spans="1:16">
      <c r="B74" s="29"/>
      <c r="J74" s="25"/>
      <c r="K74" s="25"/>
      <c r="L74" s="25"/>
      <c r="M74" s="25"/>
      <c r="N74" s="25"/>
    </row>
    <row r="75" spans="1:16">
      <c r="B75" s="29"/>
      <c r="J75" s="25"/>
      <c r="K75" s="25"/>
      <c r="L75" s="25"/>
      <c r="M75" s="25"/>
      <c r="N75" s="25"/>
    </row>
    <row r="76" spans="1:16" ht="38.25">
      <c r="A76" s="46" t="s">
        <v>7</v>
      </c>
      <c r="B76" s="127" t="s">
        <v>45</v>
      </c>
      <c r="C76" s="48" t="s">
        <v>30</v>
      </c>
      <c r="D76" s="49" t="s">
        <v>0</v>
      </c>
      <c r="E76" s="50" t="s">
        <v>1</v>
      </c>
      <c r="F76" s="49" t="s">
        <v>2</v>
      </c>
      <c r="G76" s="50" t="s">
        <v>36</v>
      </c>
      <c r="H76" s="48" t="s">
        <v>35</v>
      </c>
      <c r="I76" s="49" t="s">
        <v>34</v>
      </c>
      <c r="J76" s="51" t="s">
        <v>37</v>
      </c>
      <c r="K76" s="52" t="s">
        <v>38</v>
      </c>
      <c r="L76" s="52" t="s">
        <v>39</v>
      </c>
      <c r="M76" s="52" t="s">
        <v>40</v>
      </c>
      <c r="N76" s="52" t="s">
        <v>41</v>
      </c>
      <c r="O76" s="48" t="s">
        <v>42</v>
      </c>
      <c r="P76" s="53" t="s">
        <v>43</v>
      </c>
    </row>
    <row r="77" spans="1:16" s="34" customFormat="1">
      <c r="A77" s="54" t="s">
        <v>139</v>
      </c>
      <c r="B77" s="113"/>
      <c r="C77" s="55"/>
      <c r="D77" s="56">
        <v>108765</v>
      </c>
      <c r="E77" s="57">
        <v>0.14000000000000001</v>
      </c>
      <c r="F77" s="138"/>
      <c r="G77" s="57"/>
      <c r="H77" s="55"/>
      <c r="I77" s="56">
        <f>+(D77*(1+(E77+G77)))+F77</f>
        <v>123992.10000000002</v>
      </c>
      <c r="J77" s="59">
        <v>14</v>
      </c>
      <c r="K77" s="59">
        <v>215</v>
      </c>
      <c r="L77" s="59"/>
      <c r="M77" s="59"/>
      <c r="N77" s="72"/>
      <c r="O77" s="55"/>
      <c r="P77" s="82"/>
    </row>
    <row r="78" spans="1:16">
      <c r="A78" s="54" t="s">
        <v>18</v>
      </c>
      <c r="B78" s="113" t="s">
        <v>75</v>
      </c>
      <c r="C78" s="55" t="s">
        <v>72</v>
      </c>
      <c r="D78" s="56">
        <v>94824</v>
      </c>
      <c r="E78" s="57">
        <v>0.15959999999999999</v>
      </c>
      <c r="F78" s="58">
        <v>0</v>
      </c>
      <c r="G78" s="57">
        <v>1.4500000000000001E-2</v>
      </c>
      <c r="H78" s="55">
        <v>0</v>
      </c>
      <c r="I78" s="56">
        <f>+(D78*(1+(E78+G78)))+F78</f>
        <v>111332.8584</v>
      </c>
      <c r="J78" s="59">
        <v>12</v>
      </c>
      <c r="K78" s="59">
        <v>219</v>
      </c>
      <c r="L78" s="59"/>
      <c r="M78" s="59"/>
      <c r="N78" s="59">
        <v>3</v>
      </c>
      <c r="O78" s="55"/>
      <c r="P78" s="60"/>
    </row>
    <row r="79" spans="1:16">
      <c r="A79" s="54" t="s">
        <v>88</v>
      </c>
      <c r="B79" s="113"/>
      <c r="C79" s="55"/>
      <c r="D79" s="58">
        <v>96652</v>
      </c>
      <c r="E79" s="57">
        <v>0.11</v>
      </c>
      <c r="F79" s="58">
        <v>0</v>
      </c>
      <c r="G79" s="57"/>
      <c r="H79" s="66"/>
      <c r="I79" s="56">
        <f>+(D79*(1+(E79+G79)))+F79</f>
        <v>107283.72000000002</v>
      </c>
      <c r="J79" s="59" t="s">
        <v>90</v>
      </c>
      <c r="K79" s="59">
        <v>260</v>
      </c>
      <c r="L79" s="59">
        <v>25</v>
      </c>
      <c r="M79" s="59">
        <v>12</v>
      </c>
      <c r="N79" s="59">
        <v>3</v>
      </c>
      <c r="O79" s="55" t="s">
        <v>27</v>
      </c>
      <c r="P79" s="60">
        <v>98585</v>
      </c>
    </row>
    <row r="80" spans="1:16">
      <c r="A80" s="54" t="s">
        <v>87</v>
      </c>
      <c r="B80" s="113"/>
      <c r="C80" s="55"/>
      <c r="D80" s="58">
        <v>96652</v>
      </c>
      <c r="E80" s="57">
        <v>0.11</v>
      </c>
      <c r="F80" s="58">
        <v>0</v>
      </c>
      <c r="G80" s="57"/>
      <c r="H80" s="66"/>
      <c r="I80" s="56">
        <f>+(D80*(1+(E80+G80)))+F80</f>
        <v>107283.72000000002</v>
      </c>
      <c r="J80" s="59">
        <v>13</v>
      </c>
      <c r="K80" s="59">
        <v>260</v>
      </c>
      <c r="L80" s="59">
        <v>25</v>
      </c>
      <c r="M80" s="59">
        <v>12</v>
      </c>
      <c r="N80" s="59">
        <v>3</v>
      </c>
      <c r="O80" s="55" t="s">
        <v>27</v>
      </c>
      <c r="P80" s="60">
        <v>98585</v>
      </c>
    </row>
    <row r="81" spans="1:16">
      <c r="A81" s="54" t="s">
        <v>137</v>
      </c>
      <c r="B81" s="113"/>
      <c r="C81" s="55"/>
      <c r="D81" s="56">
        <v>93453</v>
      </c>
      <c r="E81" s="57">
        <v>0.14000000000000001</v>
      </c>
      <c r="F81" s="138"/>
      <c r="G81" s="57"/>
      <c r="H81" s="55"/>
      <c r="I81" s="56">
        <f>+(D81*(1+(E81+G81)))+F81</f>
        <v>106536.42000000001</v>
      </c>
      <c r="J81" s="59">
        <v>28</v>
      </c>
      <c r="K81" s="59">
        <v>221</v>
      </c>
      <c r="L81" s="59"/>
      <c r="M81" s="59"/>
      <c r="N81" s="72"/>
      <c r="O81" s="55"/>
      <c r="P81" s="82"/>
    </row>
    <row r="82" spans="1:16">
      <c r="A82" s="145" t="s">
        <v>23</v>
      </c>
      <c r="B82" s="146" t="s">
        <v>75</v>
      </c>
      <c r="C82" s="147" t="s">
        <v>99</v>
      </c>
      <c r="D82" s="148">
        <v>101038</v>
      </c>
      <c r="E82" s="149">
        <v>4.4999999999999998E-2</v>
      </c>
      <c r="F82" s="150"/>
      <c r="G82" s="150"/>
      <c r="H82" s="150"/>
      <c r="I82" s="151">
        <f>+(D82*(1+(E82+G82)))+F82</f>
        <v>105584.70999999999</v>
      </c>
      <c r="J82" s="152">
        <v>11</v>
      </c>
      <c r="K82" s="152">
        <v>225</v>
      </c>
      <c r="L82" s="152">
        <v>0</v>
      </c>
      <c r="M82" s="153">
        <v>9</v>
      </c>
      <c r="N82" s="153">
        <v>3</v>
      </c>
      <c r="O82" s="154" t="s">
        <v>27</v>
      </c>
      <c r="P82" s="155"/>
    </row>
    <row r="83" spans="1:16" s="34" customFormat="1">
      <c r="A83" s="54" t="s">
        <v>51</v>
      </c>
      <c r="B83" s="113" t="s">
        <v>98</v>
      </c>
      <c r="C83" s="115" t="s">
        <v>33</v>
      </c>
      <c r="D83" s="116">
        <v>89762</v>
      </c>
      <c r="E83" s="57">
        <v>0.14000000000000001</v>
      </c>
      <c r="F83" s="138"/>
      <c r="G83" s="57">
        <v>1.4500000000000001E-2</v>
      </c>
      <c r="H83" s="55" t="s">
        <v>29</v>
      </c>
      <c r="I83" s="56">
        <f>+(D83*(1+(E83+G83)))+F83</f>
        <v>103630.22900000001</v>
      </c>
      <c r="J83" s="59">
        <v>22</v>
      </c>
      <c r="K83" s="59">
        <v>225</v>
      </c>
      <c r="L83" s="59">
        <v>0</v>
      </c>
      <c r="M83" s="59">
        <v>7</v>
      </c>
      <c r="N83" s="59">
        <v>3</v>
      </c>
      <c r="O83" s="55" t="s">
        <v>27</v>
      </c>
      <c r="P83" s="60">
        <v>88002</v>
      </c>
    </row>
    <row r="84" spans="1:16">
      <c r="A84" s="54" t="s">
        <v>133</v>
      </c>
      <c r="B84" s="113"/>
      <c r="C84" s="55"/>
      <c r="D84" s="56">
        <v>89544</v>
      </c>
      <c r="E84" s="57">
        <v>0.14000000000000001</v>
      </c>
      <c r="F84" s="138"/>
      <c r="G84" s="57"/>
      <c r="H84" s="55"/>
      <c r="I84" s="56">
        <f>+(D84*(1+(E84+G84)))+F84</f>
        <v>102080.16000000002</v>
      </c>
      <c r="J84" s="59">
        <v>6</v>
      </c>
      <c r="K84" s="59">
        <v>225</v>
      </c>
      <c r="L84" s="59"/>
      <c r="M84" s="59"/>
      <c r="N84" s="72"/>
      <c r="O84" s="55"/>
      <c r="P84" s="82"/>
    </row>
    <row r="85" spans="1:16">
      <c r="A85" s="54" t="s">
        <v>131</v>
      </c>
      <c r="B85" s="113"/>
      <c r="C85" s="55"/>
      <c r="D85" s="56">
        <v>92777</v>
      </c>
      <c r="E85" s="57">
        <v>0.1</v>
      </c>
      <c r="F85" s="138"/>
      <c r="G85" s="57"/>
      <c r="H85" s="55"/>
      <c r="I85" s="56">
        <f>+(D85*(1+(E85+G85)))+F85</f>
        <v>102054.70000000001</v>
      </c>
      <c r="J85" s="59">
        <v>12</v>
      </c>
      <c r="K85" s="59">
        <v>220</v>
      </c>
      <c r="L85" s="59"/>
      <c r="M85" s="59"/>
      <c r="N85" s="72"/>
      <c r="O85" s="55"/>
      <c r="P85" s="82"/>
    </row>
    <row r="86" spans="1:16" s="34" customFormat="1">
      <c r="A86" s="54" t="s">
        <v>86</v>
      </c>
      <c r="B86" s="113"/>
      <c r="C86" s="55"/>
      <c r="D86" s="58">
        <v>90147</v>
      </c>
      <c r="E86" s="57">
        <v>0.11</v>
      </c>
      <c r="F86" s="58">
        <v>0</v>
      </c>
      <c r="G86" s="57"/>
      <c r="H86" s="66"/>
      <c r="I86" s="56">
        <f>+(D86*(1+(E86+G86)))+F86</f>
        <v>100063.17000000001</v>
      </c>
      <c r="J86" s="59" t="s">
        <v>89</v>
      </c>
      <c r="K86" s="59">
        <v>260</v>
      </c>
      <c r="L86" s="59">
        <v>25</v>
      </c>
      <c r="M86" s="59">
        <v>12</v>
      </c>
      <c r="N86" s="59">
        <v>3</v>
      </c>
      <c r="O86" s="55" t="s">
        <v>27</v>
      </c>
      <c r="P86" s="60">
        <v>91950</v>
      </c>
    </row>
    <row r="87" spans="1:16" s="34" customFormat="1">
      <c r="A87" s="54" t="s">
        <v>11</v>
      </c>
      <c r="B87" s="113" t="s">
        <v>79</v>
      </c>
      <c r="C87" s="55"/>
      <c r="D87" s="56">
        <v>85882</v>
      </c>
      <c r="E87" s="57">
        <v>0.15959999999999999</v>
      </c>
      <c r="F87" s="58"/>
      <c r="G87" s="57"/>
      <c r="H87" s="55"/>
      <c r="I87" s="56">
        <f>+(D87*(1+(E87+G87)))+F87</f>
        <v>99588.767200000002</v>
      </c>
      <c r="J87" s="59">
        <v>21</v>
      </c>
      <c r="K87" s="59">
        <v>215</v>
      </c>
      <c r="L87" s="59" t="s">
        <v>46</v>
      </c>
      <c r="M87" s="59" t="s">
        <v>46</v>
      </c>
      <c r="N87" s="59">
        <v>3</v>
      </c>
      <c r="O87" s="55" t="s">
        <v>27</v>
      </c>
      <c r="P87" s="60"/>
    </row>
    <row r="88" spans="1:16">
      <c r="A88" s="54" t="s">
        <v>135</v>
      </c>
      <c r="B88" s="113"/>
      <c r="C88" s="55"/>
      <c r="D88" s="56">
        <v>90513</v>
      </c>
      <c r="E88" s="57">
        <v>0.1</v>
      </c>
      <c r="F88" s="138"/>
      <c r="G88" s="57"/>
      <c r="H88" s="55"/>
      <c r="I88" s="56">
        <f>+(D88*(1+(E88+G88)))+F88</f>
        <v>99564.3</v>
      </c>
      <c r="J88" s="59">
        <v>8</v>
      </c>
      <c r="K88" s="59">
        <v>225</v>
      </c>
      <c r="L88" s="59"/>
      <c r="M88" s="59"/>
      <c r="N88" s="72"/>
      <c r="O88" s="55"/>
      <c r="P88" s="82"/>
    </row>
    <row r="89" spans="1:16" s="34" customFormat="1">
      <c r="A89" s="54" t="s">
        <v>20</v>
      </c>
      <c r="B89" s="113" t="s">
        <v>47</v>
      </c>
      <c r="C89" s="55" t="s">
        <v>67</v>
      </c>
      <c r="D89" s="116">
        <v>82095</v>
      </c>
      <c r="E89" s="117">
        <v>0.15959999999999999</v>
      </c>
      <c r="F89" s="118"/>
      <c r="G89" s="57"/>
      <c r="H89" s="54" t="s">
        <v>119</v>
      </c>
      <c r="I89" s="56">
        <f>+(D89*(1+(E89+G89)))+F89+4000</f>
        <v>99197.361999999994</v>
      </c>
      <c r="J89" s="59">
        <v>10</v>
      </c>
      <c r="K89" s="59">
        <v>215</v>
      </c>
      <c r="L89" s="59"/>
      <c r="M89" s="59"/>
      <c r="N89" s="59">
        <v>3</v>
      </c>
      <c r="O89" s="55" t="s">
        <v>27</v>
      </c>
      <c r="P89" s="60"/>
    </row>
    <row r="90" spans="1:16">
      <c r="A90" s="54" t="s">
        <v>9</v>
      </c>
      <c r="B90" s="113" t="s">
        <v>47</v>
      </c>
      <c r="C90" s="115" t="s">
        <v>52</v>
      </c>
      <c r="D90" s="116">
        <v>98629</v>
      </c>
      <c r="E90" s="117"/>
      <c r="F90" s="58"/>
      <c r="G90" s="119"/>
      <c r="H90" s="136"/>
      <c r="I90" s="56">
        <f>+(D90*(1+(E90+G90)))+F90</f>
        <v>98629</v>
      </c>
      <c r="J90" s="121">
        <v>15</v>
      </c>
      <c r="K90" s="121">
        <v>260</v>
      </c>
      <c r="L90" s="121">
        <v>20</v>
      </c>
      <c r="M90" s="121">
        <v>10</v>
      </c>
      <c r="N90" s="59">
        <v>3</v>
      </c>
      <c r="O90" s="55" t="s">
        <v>27</v>
      </c>
      <c r="P90" s="60">
        <v>100107</v>
      </c>
    </row>
    <row r="91" spans="1:16">
      <c r="A91" s="54" t="s">
        <v>8</v>
      </c>
      <c r="B91" s="113" t="s">
        <v>65</v>
      </c>
      <c r="C91" s="55" t="s">
        <v>66</v>
      </c>
      <c r="D91" s="116">
        <v>84060</v>
      </c>
      <c r="E91" s="117">
        <v>0.15820000000000001</v>
      </c>
      <c r="F91" s="58">
        <v>0</v>
      </c>
      <c r="G91" s="57">
        <v>1.4500000000000001E-2</v>
      </c>
      <c r="H91" s="54">
        <v>0</v>
      </c>
      <c r="I91" s="56">
        <f>+(D91*(1+(E91+G91)))+F91</f>
        <v>98577.162000000011</v>
      </c>
      <c r="J91" s="59">
        <v>9</v>
      </c>
      <c r="K91" s="59">
        <v>220</v>
      </c>
      <c r="L91" s="59">
        <v>0</v>
      </c>
      <c r="M91" s="59">
        <v>0</v>
      </c>
      <c r="N91" s="59">
        <v>11</v>
      </c>
      <c r="O91" s="55" t="s">
        <v>63</v>
      </c>
      <c r="P91" s="60">
        <v>0</v>
      </c>
    </row>
    <row r="92" spans="1:16">
      <c r="A92" s="54" t="s">
        <v>11</v>
      </c>
      <c r="B92" s="113" t="s">
        <v>78</v>
      </c>
      <c r="C92" s="55"/>
      <c r="D92" s="56">
        <v>84074</v>
      </c>
      <c r="E92" s="57">
        <v>0.15959999999999999</v>
      </c>
      <c r="F92" s="138"/>
      <c r="G92" s="57"/>
      <c r="H92" s="55"/>
      <c r="I92" s="56">
        <f>+(D92*(1+(E92+G92)))+F92</f>
        <v>97492.210399999996</v>
      </c>
      <c r="J92" s="59">
        <v>14</v>
      </c>
      <c r="K92" s="59">
        <v>215</v>
      </c>
      <c r="L92" s="59" t="s">
        <v>46</v>
      </c>
      <c r="M92" s="59" t="s">
        <v>46</v>
      </c>
      <c r="N92" s="59">
        <v>3</v>
      </c>
      <c r="O92" s="55" t="s">
        <v>27</v>
      </c>
      <c r="P92" s="60"/>
    </row>
    <row r="93" spans="1:16" s="34" customFormat="1">
      <c r="A93" s="54" t="s">
        <v>50</v>
      </c>
      <c r="B93" s="113" t="s">
        <v>47</v>
      </c>
      <c r="C93" s="115" t="s">
        <v>99</v>
      </c>
      <c r="D93" s="116">
        <v>82500</v>
      </c>
      <c r="E93" s="117">
        <v>0.15959999999999999</v>
      </c>
      <c r="F93" s="138"/>
      <c r="G93" s="119">
        <v>1.4500000000000001E-2</v>
      </c>
      <c r="H93" s="136"/>
      <c r="I93" s="56">
        <f>+(D93*(1+(E93+G93)))+F93</f>
        <v>96863.25</v>
      </c>
      <c r="J93" s="121">
        <v>12</v>
      </c>
      <c r="K93" s="121">
        <v>215</v>
      </c>
      <c r="L93" s="121">
        <v>0</v>
      </c>
      <c r="M93" s="59">
        <v>7</v>
      </c>
      <c r="N93" s="59">
        <v>3</v>
      </c>
      <c r="O93" s="55" t="s">
        <v>63</v>
      </c>
      <c r="P93" s="60">
        <f>D93*1.02</f>
        <v>84150</v>
      </c>
    </row>
    <row r="94" spans="1:16">
      <c r="A94" s="54" t="s">
        <v>138</v>
      </c>
      <c r="B94" s="113"/>
      <c r="C94" s="55"/>
      <c r="D94" s="56">
        <v>87700</v>
      </c>
      <c r="E94" s="57">
        <v>0.1</v>
      </c>
      <c r="F94" s="138"/>
      <c r="G94" s="57"/>
      <c r="H94" s="55"/>
      <c r="I94" s="56">
        <f>+(D94*(1+(E94+G94)))+F94</f>
        <v>96470.000000000015</v>
      </c>
      <c r="J94" s="59">
        <v>4</v>
      </c>
      <c r="K94" s="59">
        <v>216</v>
      </c>
      <c r="L94" s="59"/>
      <c r="M94" s="59"/>
      <c r="N94" s="72"/>
      <c r="O94" s="55"/>
      <c r="P94" s="82"/>
    </row>
    <row r="95" spans="1:16" s="45" customFormat="1">
      <c r="A95" s="54" t="s">
        <v>24</v>
      </c>
      <c r="B95" s="113"/>
      <c r="C95" s="115"/>
      <c r="D95" s="116">
        <v>86126</v>
      </c>
      <c r="E95" s="117">
        <v>0.1</v>
      </c>
      <c r="F95" s="58">
        <v>0</v>
      </c>
      <c r="G95" s="119"/>
      <c r="H95" s="123"/>
      <c r="I95" s="56">
        <f>+(D95*(1+(E95+G95)))+F95</f>
        <v>94738.6</v>
      </c>
      <c r="J95" s="121">
        <v>5</v>
      </c>
      <c r="K95" s="121"/>
      <c r="L95" s="121"/>
      <c r="M95" s="59"/>
      <c r="N95" s="59"/>
      <c r="O95" s="55"/>
      <c r="P95" s="60"/>
    </row>
    <row r="96" spans="1:16">
      <c r="A96" s="54" t="s">
        <v>15</v>
      </c>
      <c r="B96" s="113"/>
      <c r="C96" s="55"/>
      <c r="D96" s="56">
        <v>85173</v>
      </c>
      <c r="E96" s="57">
        <v>0.1</v>
      </c>
      <c r="F96" s="58">
        <v>0</v>
      </c>
      <c r="G96" s="57"/>
      <c r="H96" s="66"/>
      <c r="I96" s="56">
        <f>+(D96*(1+(E96+G96)))+F96</f>
        <v>93690.3</v>
      </c>
      <c r="J96" s="59">
        <v>7</v>
      </c>
      <c r="K96" s="59"/>
      <c r="L96" s="59"/>
      <c r="M96" s="59"/>
      <c r="N96" s="59"/>
      <c r="O96" s="55"/>
      <c r="P96" s="60"/>
    </row>
    <row r="97" spans="1:18" s="34" customFormat="1">
      <c r="A97" s="54" t="s">
        <v>12</v>
      </c>
      <c r="B97" s="113" t="s">
        <v>126</v>
      </c>
      <c r="C97" s="55" t="s">
        <v>67</v>
      </c>
      <c r="D97" s="56">
        <v>78115</v>
      </c>
      <c r="E97" s="57">
        <v>0.14000000000000001</v>
      </c>
      <c r="F97" s="138"/>
      <c r="G97" s="57"/>
      <c r="H97" s="55" t="s">
        <v>29</v>
      </c>
      <c r="I97" s="56">
        <f>+(D97*(1+(E97+G97)))+F97</f>
        <v>89051.1</v>
      </c>
      <c r="J97" s="59">
        <v>3</v>
      </c>
      <c r="K97" s="59">
        <v>213</v>
      </c>
      <c r="L97" s="59">
        <v>0</v>
      </c>
      <c r="M97" s="59"/>
      <c r="N97" s="72">
        <v>3</v>
      </c>
      <c r="O97" s="55" t="s">
        <v>27</v>
      </c>
      <c r="P97" s="82">
        <v>81725</v>
      </c>
    </row>
    <row r="98" spans="1:18" s="34" customFormat="1">
      <c r="A98" s="54" t="s">
        <v>109</v>
      </c>
      <c r="B98" s="113" t="s">
        <v>112</v>
      </c>
      <c r="C98" s="55"/>
      <c r="D98" s="56">
        <v>74160</v>
      </c>
      <c r="E98" s="57">
        <v>0.15959999999999999</v>
      </c>
      <c r="F98" s="58"/>
      <c r="G98" s="57"/>
      <c r="H98" s="66"/>
      <c r="I98" s="56">
        <f>+(D98*(1+(E98+G98)))+F98</f>
        <v>85995.936000000002</v>
      </c>
      <c r="J98" s="59">
        <v>2</v>
      </c>
      <c r="K98" s="59">
        <v>260</v>
      </c>
      <c r="L98" s="59">
        <v>20</v>
      </c>
      <c r="M98" s="59">
        <v>9</v>
      </c>
      <c r="N98" s="59">
        <v>3</v>
      </c>
      <c r="O98" s="55" t="s">
        <v>27</v>
      </c>
      <c r="P98" s="60"/>
    </row>
    <row r="99" spans="1:18" s="34" customFormat="1">
      <c r="A99" s="54" t="s">
        <v>132</v>
      </c>
      <c r="B99" s="113"/>
      <c r="C99" s="55"/>
      <c r="D99" s="56">
        <v>75000</v>
      </c>
      <c r="E99" s="57">
        <v>0.14000000000000001</v>
      </c>
      <c r="F99" s="138"/>
      <c r="G99" s="57"/>
      <c r="H99" s="55"/>
      <c r="I99" s="56">
        <f>+(D99*(1+(E99+G99)))+F99</f>
        <v>85500.000000000015</v>
      </c>
      <c r="J99" s="59">
        <v>0</v>
      </c>
      <c r="K99" s="59">
        <v>220</v>
      </c>
      <c r="L99" s="59"/>
      <c r="M99" s="59"/>
      <c r="N99" s="72"/>
      <c r="O99" s="55"/>
      <c r="P99" s="82"/>
    </row>
    <row r="100" spans="1:18" s="34" customFormat="1">
      <c r="A100" s="54" t="s">
        <v>16</v>
      </c>
      <c r="B100" s="113"/>
      <c r="C100" s="55"/>
      <c r="D100" s="116">
        <v>77685</v>
      </c>
      <c r="E100" s="117">
        <v>0.1</v>
      </c>
      <c r="F100" s="58">
        <v>0</v>
      </c>
      <c r="G100" s="57"/>
      <c r="H100" s="125"/>
      <c r="I100" s="56">
        <f>+(D100*(1+(E100+G100)))+F100</f>
        <v>85453.5</v>
      </c>
      <c r="J100" s="59">
        <v>17</v>
      </c>
      <c r="K100" s="59"/>
      <c r="L100" s="59"/>
      <c r="M100" s="59"/>
      <c r="N100" s="59"/>
      <c r="O100" s="55"/>
      <c r="P100" s="60"/>
    </row>
    <row r="101" spans="1:18" s="34" customFormat="1">
      <c r="A101" s="54" t="s">
        <v>134</v>
      </c>
      <c r="B101" s="113"/>
      <c r="C101" s="55"/>
      <c r="D101" s="56">
        <v>80215</v>
      </c>
      <c r="E101" s="57">
        <v>0.06</v>
      </c>
      <c r="F101" s="138"/>
      <c r="G101" s="57"/>
      <c r="H101" s="55"/>
      <c r="I101" s="56">
        <f>+(D101*(1+(E101+G101)))+F101</f>
        <v>85027.900000000009</v>
      </c>
      <c r="J101" s="59">
        <v>3</v>
      </c>
      <c r="K101" s="59">
        <v>212</v>
      </c>
      <c r="L101" s="59"/>
      <c r="M101" s="59"/>
      <c r="N101" s="72"/>
      <c r="O101" s="55"/>
      <c r="P101" s="82"/>
    </row>
    <row r="102" spans="1:18">
      <c r="A102" s="54" t="s">
        <v>21</v>
      </c>
      <c r="B102" s="113" t="s">
        <v>107</v>
      </c>
      <c r="C102" s="55" t="s">
        <v>67</v>
      </c>
      <c r="D102" s="56">
        <v>70573</v>
      </c>
      <c r="E102" s="57">
        <v>0.14000000000000001</v>
      </c>
      <c r="F102" s="58">
        <v>0</v>
      </c>
      <c r="G102" s="57">
        <v>1.4500000000000001E-2</v>
      </c>
      <c r="H102" s="55" t="s">
        <v>108</v>
      </c>
      <c r="I102" s="56">
        <f>+(D102*(1+(E102+G102)))+F102+3000</f>
        <v>84476.5285</v>
      </c>
      <c r="J102" s="59">
        <v>10</v>
      </c>
      <c r="K102" s="59">
        <v>204</v>
      </c>
      <c r="L102" s="59">
        <v>15</v>
      </c>
      <c r="M102" s="59">
        <v>8</v>
      </c>
      <c r="N102" s="59">
        <v>3</v>
      </c>
      <c r="O102" s="55" t="s">
        <v>59</v>
      </c>
      <c r="P102" s="60"/>
    </row>
    <row r="103" spans="1:18">
      <c r="A103" s="54" t="s">
        <v>49</v>
      </c>
      <c r="B103" s="113" t="s">
        <v>82</v>
      </c>
      <c r="C103" s="55"/>
      <c r="D103" s="56">
        <v>71100</v>
      </c>
      <c r="E103" s="57">
        <v>0.15959999999999999</v>
      </c>
      <c r="F103" s="138"/>
      <c r="G103" s="57"/>
      <c r="H103" s="55"/>
      <c r="I103" s="56">
        <f>+(D103*(1+(E103+G103)))+F103</f>
        <v>82447.56</v>
      </c>
      <c r="J103" s="59">
        <v>17</v>
      </c>
      <c r="K103" s="59">
        <v>214</v>
      </c>
      <c r="L103" s="59"/>
      <c r="M103" s="59">
        <v>10</v>
      </c>
      <c r="N103" s="72">
        <v>3</v>
      </c>
      <c r="O103" s="55" t="s">
        <v>27</v>
      </c>
      <c r="P103" s="82"/>
    </row>
    <row r="104" spans="1:18">
      <c r="A104" s="54" t="s">
        <v>17</v>
      </c>
      <c r="B104" s="113"/>
      <c r="C104" s="115"/>
      <c r="D104" s="116">
        <v>78760</v>
      </c>
      <c r="E104" s="117">
        <v>0.03</v>
      </c>
      <c r="F104" s="58">
        <v>0</v>
      </c>
      <c r="G104" s="139"/>
      <c r="H104" s="125"/>
      <c r="I104" s="56">
        <f>+(D104*(1+(E104+G104)))+F104</f>
        <v>81122.8</v>
      </c>
      <c r="J104" s="121">
        <v>3</v>
      </c>
      <c r="K104" s="121"/>
      <c r="L104" s="121"/>
      <c r="M104" s="59"/>
      <c r="N104" s="59"/>
      <c r="O104" s="55"/>
      <c r="P104" s="60"/>
    </row>
    <row r="105" spans="1:18" s="1" customFormat="1">
      <c r="A105" s="54" t="s">
        <v>14</v>
      </c>
      <c r="B105" s="113"/>
      <c r="C105" s="55"/>
      <c r="D105" s="56">
        <v>79458</v>
      </c>
      <c r="E105" s="57">
        <v>0</v>
      </c>
      <c r="F105" s="58">
        <v>0</v>
      </c>
      <c r="G105" s="57"/>
      <c r="H105" s="66"/>
      <c r="I105" s="56">
        <f>+(D105*(1+(E105+G105)))+F105</f>
        <v>79458</v>
      </c>
      <c r="J105" s="59">
        <v>2</v>
      </c>
      <c r="K105" s="59"/>
      <c r="L105" s="59"/>
      <c r="M105" s="59"/>
      <c r="N105" s="59"/>
      <c r="O105" s="55"/>
      <c r="P105" s="60"/>
      <c r="Q105" s="8"/>
      <c r="R105" s="8"/>
    </row>
    <row r="106" spans="1:18" s="1" customFormat="1">
      <c r="A106" s="54" t="s">
        <v>25</v>
      </c>
      <c r="B106" s="54"/>
      <c r="C106" s="55"/>
      <c r="D106" s="56"/>
      <c r="E106" s="57"/>
      <c r="F106" s="58"/>
      <c r="G106" s="57"/>
      <c r="H106" s="55"/>
      <c r="I106" s="56">
        <f>+(D106*(1+(E106+G106)))+F106</f>
        <v>0</v>
      </c>
      <c r="J106" s="59"/>
      <c r="K106" s="59"/>
      <c r="L106" s="59"/>
      <c r="M106" s="59"/>
      <c r="N106" s="59"/>
      <c r="O106" s="55"/>
      <c r="P106" s="82"/>
      <c r="Q106" s="8"/>
      <c r="R106" s="8"/>
    </row>
    <row r="107" spans="1:18" s="1" customFormat="1">
      <c r="A107" s="54" t="s">
        <v>44</v>
      </c>
      <c r="B107" s="113"/>
      <c r="C107" s="55"/>
      <c r="D107" s="56"/>
      <c r="E107" s="57"/>
      <c r="F107" s="58"/>
      <c r="G107" s="57"/>
      <c r="H107" s="55"/>
      <c r="I107" s="56">
        <f>+(D107*(1+(E107+G107)))+F107</f>
        <v>0</v>
      </c>
      <c r="J107" s="59"/>
      <c r="K107" s="59"/>
      <c r="L107" s="59"/>
      <c r="M107" s="59"/>
      <c r="N107" s="59"/>
      <c r="O107" s="55"/>
      <c r="P107" s="82"/>
      <c r="Q107" s="8"/>
      <c r="R107" s="8"/>
    </row>
    <row r="108" spans="1:18">
      <c r="A108" s="54" t="s">
        <v>10</v>
      </c>
      <c r="B108" s="113" t="s">
        <v>116</v>
      </c>
      <c r="C108" s="137" t="s">
        <v>117</v>
      </c>
      <c r="D108" s="116"/>
      <c r="E108" s="117"/>
      <c r="F108" s="58"/>
      <c r="G108" s="119"/>
      <c r="H108" s="136"/>
      <c r="I108" s="56">
        <f>+(D108*(1+(E108+G108)))+F108</f>
        <v>0</v>
      </c>
      <c r="J108" s="121"/>
      <c r="K108" s="121"/>
      <c r="L108" s="121"/>
      <c r="M108" s="59"/>
      <c r="N108" s="59"/>
      <c r="O108" s="55"/>
      <c r="P108" s="60"/>
    </row>
    <row r="109" spans="1:18">
      <c r="A109" s="54" t="s">
        <v>22</v>
      </c>
      <c r="B109" s="113"/>
      <c r="C109" s="115"/>
      <c r="D109" s="116"/>
      <c r="E109" s="117"/>
      <c r="F109" s="58"/>
      <c r="G109" s="139"/>
      <c r="H109" s="139"/>
      <c r="I109" s="56">
        <f>+(D109*(1+(E109+G109)))+F109</f>
        <v>0</v>
      </c>
      <c r="J109" s="121"/>
      <c r="K109" s="121"/>
      <c r="L109" s="121"/>
      <c r="M109" s="59"/>
      <c r="N109" s="59"/>
      <c r="O109" s="55"/>
      <c r="P109" s="60"/>
    </row>
    <row r="110" spans="1:18">
      <c r="A110" s="54" t="s">
        <v>136</v>
      </c>
      <c r="B110" s="113"/>
      <c r="C110" s="55"/>
      <c r="D110" s="56">
        <v>0</v>
      </c>
      <c r="E110" s="57"/>
      <c r="F110" s="138"/>
      <c r="G110" s="57"/>
      <c r="H110" s="55"/>
      <c r="I110" s="56">
        <f>+(D110*(1+(E110+G110)))+F110</f>
        <v>0</v>
      </c>
      <c r="J110" s="59"/>
      <c r="K110" s="59"/>
      <c r="L110" s="59"/>
      <c r="M110" s="59"/>
      <c r="N110" s="72"/>
      <c r="O110" s="55"/>
      <c r="P110" s="82"/>
    </row>
    <row r="111" spans="1:18">
      <c r="A111" s="54"/>
      <c r="B111" s="113"/>
      <c r="C111" s="55"/>
      <c r="D111" s="56"/>
      <c r="E111" s="57"/>
      <c r="F111" s="138"/>
      <c r="G111" s="57"/>
      <c r="H111" s="55"/>
      <c r="I111" s="56"/>
      <c r="J111" s="59"/>
      <c r="K111" s="59"/>
      <c r="L111" s="59"/>
      <c r="M111" s="59"/>
      <c r="N111" s="72"/>
      <c r="O111" s="55"/>
      <c r="P111" s="82"/>
    </row>
    <row r="112" spans="1:18">
      <c r="A112" s="54"/>
      <c r="B112" s="113"/>
      <c r="C112" s="55"/>
      <c r="D112" s="56"/>
      <c r="E112" s="57"/>
      <c r="F112" s="58"/>
      <c r="G112" s="57"/>
      <c r="H112" s="55"/>
      <c r="I112" s="56"/>
      <c r="J112" s="59"/>
      <c r="K112" s="59"/>
      <c r="L112" s="59"/>
      <c r="M112" s="59"/>
      <c r="N112" s="59"/>
      <c r="O112" s="55"/>
      <c r="P112" s="60"/>
    </row>
    <row r="113" spans="1:16">
      <c r="B113" s="29"/>
      <c r="J113" s="25"/>
      <c r="K113" s="25"/>
      <c r="L113" s="25"/>
      <c r="M113" s="25"/>
      <c r="N113" s="25"/>
    </row>
    <row r="114" spans="1:16">
      <c r="B114" s="29"/>
      <c r="J114" s="25"/>
      <c r="K114" s="25"/>
      <c r="L114" s="25"/>
      <c r="M114" s="25"/>
      <c r="N114" s="25"/>
    </row>
    <row r="115" spans="1:16" ht="38.25">
      <c r="A115" s="46" t="s">
        <v>140</v>
      </c>
      <c r="B115" s="127" t="s">
        <v>45</v>
      </c>
      <c r="C115" s="48" t="s">
        <v>30</v>
      </c>
      <c r="D115" s="49" t="s">
        <v>0</v>
      </c>
      <c r="E115" s="50" t="s">
        <v>1</v>
      </c>
      <c r="F115" s="49" t="s">
        <v>2</v>
      </c>
      <c r="G115" s="50" t="s">
        <v>36</v>
      </c>
      <c r="H115" s="48" t="s">
        <v>35</v>
      </c>
      <c r="I115" s="49" t="s">
        <v>34</v>
      </c>
      <c r="J115" s="51" t="s">
        <v>37</v>
      </c>
      <c r="K115" s="52" t="s">
        <v>38</v>
      </c>
      <c r="L115" s="52" t="s">
        <v>39</v>
      </c>
      <c r="M115" s="52" t="s">
        <v>40</v>
      </c>
      <c r="N115" s="52" t="s">
        <v>41</v>
      </c>
      <c r="O115" s="48" t="s">
        <v>42</v>
      </c>
      <c r="P115" s="53" t="s">
        <v>43</v>
      </c>
    </row>
    <row r="116" spans="1:16">
      <c r="A116" s="54" t="s">
        <v>139</v>
      </c>
      <c r="B116" s="113"/>
      <c r="C116" s="55"/>
      <c r="D116" s="56">
        <v>106750</v>
      </c>
      <c r="E116" s="57">
        <v>0.14000000000000001</v>
      </c>
      <c r="F116" s="58"/>
      <c r="G116" s="57"/>
      <c r="H116" s="55"/>
      <c r="I116" s="56">
        <f>+(D116*(1+(E116+G116)))+F116</f>
        <v>121695.00000000001</v>
      </c>
      <c r="J116" s="59">
        <v>5</v>
      </c>
      <c r="K116" s="59">
        <v>260</v>
      </c>
      <c r="L116" s="59"/>
      <c r="M116" s="59"/>
      <c r="N116" s="59"/>
      <c r="O116" s="55"/>
      <c r="P116" s="82"/>
    </row>
    <row r="117" spans="1:16">
      <c r="A117" s="54" t="s">
        <v>137</v>
      </c>
      <c r="B117" s="113"/>
      <c r="C117" s="55"/>
      <c r="D117" s="56">
        <v>100408</v>
      </c>
      <c r="E117" s="57">
        <v>0.14000000000000001</v>
      </c>
      <c r="F117" s="58"/>
      <c r="G117" s="57"/>
      <c r="H117" s="66"/>
      <c r="I117" s="56">
        <f>+(D117*(1+(E117+G117)))+F117</f>
        <v>114465.12000000001</v>
      </c>
      <c r="J117" s="59">
        <v>11</v>
      </c>
      <c r="K117" s="59">
        <v>226</v>
      </c>
      <c r="L117" s="59"/>
      <c r="M117" s="59"/>
      <c r="N117" s="59"/>
      <c r="O117" s="55"/>
      <c r="P117" s="60"/>
    </row>
    <row r="118" spans="1:16">
      <c r="A118" s="145" t="s">
        <v>23</v>
      </c>
      <c r="B118" s="146"/>
      <c r="C118" s="154"/>
      <c r="D118" s="148">
        <v>98538</v>
      </c>
      <c r="E118" s="149">
        <v>4.4999999999999998E-2</v>
      </c>
      <c r="F118" s="159"/>
      <c r="G118" s="156"/>
      <c r="H118" s="145"/>
      <c r="I118" s="151">
        <f>+(D118*(1+(E118+G118)))+F118</f>
        <v>102972.20999999999</v>
      </c>
      <c r="J118" s="153">
        <v>12</v>
      </c>
      <c r="K118" s="153">
        <v>215</v>
      </c>
      <c r="L118" s="153"/>
      <c r="M118" s="153"/>
      <c r="N118" s="153"/>
      <c r="O118" s="154"/>
      <c r="P118" s="155"/>
    </row>
    <row r="119" spans="1:16">
      <c r="A119" s="54" t="s">
        <v>134</v>
      </c>
      <c r="B119" s="113"/>
      <c r="C119" s="55"/>
      <c r="D119" s="58">
        <v>86798</v>
      </c>
      <c r="E119" s="57">
        <v>0.1</v>
      </c>
      <c r="F119" s="58"/>
      <c r="G119" s="57"/>
      <c r="H119" s="66"/>
      <c r="I119" s="56">
        <f>+(D119*(1+(E119+G119)))+F119</f>
        <v>95477.8</v>
      </c>
      <c r="J119" s="59">
        <v>8</v>
      </c>
      <c r="K119" s="59">
        <v>215</v>
      </c>
      <c r="L119" s="59"/>
      <c r="M119" s="59"/>
      <c r="N119" s="59"/>
      <c r="O119" s="55"/>
      <c r="P119" s="60"/>
    </row>
    <row r="120" spans="1:16">
      <c r="A120" s="54" t="s">
        <v>138</v>
      </c>
      <c r="B120" s="113"/>
      <c r="C120" s="55"/>
      <c r="D120" s="56">
        <v>81229</v>
      </c>
      <c r="E120" s="57">
        <v>0.1</v>
      </c>
      <c r="F120" s="58"/>
      <c r="G120" s="57"/>
      <c r="H120" s="66"/>
      <c r="I120" s="56">
        <f>+(D120*(1+(E120+G120)))+F120</f>
        <v>89351.900000000009</v>
      </c>
      <c r="J120" s="59">
        <v>3</v>
      </c>
      <c r="K120" s="59">
        <v>226</v>
      </c>
      <c r="L120" s="59"/>
      <c r="M120" s="59"/>
      <c r="N120" s="59"/>
      <c r="O120" s="55"/>
      <c r="P120" s="60"/>
    </row>
    <row r="121" spans="1:16">
      <c r="A121" s="54" t="s">
        <v>136</v>
      </c>
      <c r="B121" s="113"/>
      <c r="C121" s="55"/>
      <c r="D121" s="56">
        <v>78185</v>
      </c>
      <c r="E121" s="57">
        <v>0.14000000000000001</v>
      </c>
      <c r="F121" s="58"/>
      <c r="G121" s="57"/>
      <c r="H121" s="66"/>
      <c r="I121" s="56">
        <f>+(D121*(1+(E121+G121)))+F121</f>
        <v>89130.900000000009</v>
      </c>
      <c r="J121" s="59" t="s">
        <v>141</v>
      </c>
      <c r="K121" s="59">
        <v>210</v>
      </c>
      <c r="L121" s="59"/>
      <c r="M121" s="59"/>
      <c r="N121" s="59"/>
      <c r="O121" s="55"/>
      <c r="P121" s="60"/>
    </row>
    <row r="122" spans="1:16">
      <c r="A122" s="54" t="s">
        <v>132</v>
      </c>
      <c r="B122" s="54"/>
      <c r="C122" s="55"/>
      <c r="D122" s="56">
        <v>75000</v>
      </c>
      <c r="E122" s="57">
        <v>0</v>
      </c>
      <c r="F122" s="58"/>
      <c r="G122" s="57"/>
      <c r="H122" s="55"/>
      <c r="I122" s="56">
        <f>+(D122*(1+(E122+G122)))+F122</f>
        <v>75000</v>
      </c>
      <c r="J122" s="59">
        <v>1</v>
      </c>
      <c r="K122" s="59">
        <v>220</v>
      </c>
      <c r="L122" s="59"/>
      <c r="M122" s="59"/>
      <c r="N122" s="59"/>
      <c r="O122" s="55"/>
      <c r="P122" s="82"/>
    </row>
    <row r="123" spans="1:16">
      <c r="A123" s="54" t="s">
        <v>135</v>
      </c>
      <c r="B123" s="113"/>
      <c r="C123" s="55"/>
      <c r="D123" s="58">
        <v>56024</v>
      </c>
      <c r="E123" s="57">
        <v>0</v>
      </c>
      <c r="F123" s="58"/>
      <c r="G123" s="57"/>
      <c r="H123" s="66"/>
      <c r="I123" s="56">
        <f>+(D123*(1+(E123+G123)))+F123</f>
        <v>56024</v>
      </c>
      <c r="J123" s="59">
        <v>0</v>
      </c>
      <c r="K123" s="59">
        <v>205</v>
      </c>
      <c r="L123" s="59"/>
      <c r="M123" s="59"/>
      <c r="N123" s="59"/>
      <c r="O123" s="55"/>
      <c r="P123" s="60"/>
    </row>
    <row r="124" spans="1:16">
      <c r="A124" s="54" t="s">
        <v>131</v>
      </c>
      <c r="B124" s="113"/>
      <c r="C124" s="55"/>
      <c r="D124" s="56"/>
      <c r="E124" s="57"/>
      <c r="F124" s="58"/>
      <c r="G124" s="57"/>
      <c r="H124" s="55"/>
      <c r="I124" s="56">
        <f>+(D124*(1+(E124+G124)))+F124</f>
        <v>0</v>
      </c>
      <c r="J124" s="59"/>
      <c r="K124" s="59"/>
      <c r="L124" s="59"/>
      <c r="M124" s="59"/>
      <c r="N124" s="59"/>
      <c r="O124" s="55"/>
      <c r="P124" s="60"/>
    </row>
    <row r="125" spans="1:16">
      <c r="A125" s="54" t="s">
        <v>133</v>
      </c>
      <c r="B125" s="113"/>
      <c r="C125" s="55"/>
      <c r="D125" s="58"/>
      <c r="E125" s="57"/>
      <c r="F125" s="58"/>
      <c r="G125" s="57"/>
      <c r="H125" s="66"/>
      <c r="I125" s="56">
        <f>+(D125*(1+(E125+G125)))+F125</f>
        <v>0</v>
      </c>
      <c r="J125" s="59"/>
      <c r="K125" s="59"/>
      <c r="L125" s="59"/>
      <c r="M125" s="59"/>
      <c r="N125" s="59"/>
      <c r="O125" s="55"/>
      <c r="P125" s="60"/>
    </row>
    <row r="126" spans="1:16">
      <c r="A126" s="54"/>
      <c r="B126" s="113"/>
      <c r="C126" s="55"/>
      <c r="D126" s="56"/>
      <c r="E126" s="57"/>
      <c r="F126" s="58"/>
      <c r="G126" s="57"/>
      <c r="H126" s="55"/>
      <c r="I126" s="56"/>
      <c r="J126" s="59"/>
      <c r="K126" s="59"/>
      <c r="L126" s="59"/>
      <c r="M126" s="59"/>
      <c r="N126" s="59"/>
      <c r="O126" s="55"/>
      <c r="P126" s="60"/>
    </row>
    <row r="127" spans="1:16">
      <c r="A127" s="54"/>
      <c r="B127" s="113"/>
      <c r="C127" s="55"/>
      <c r="D127" s="56"/>
      <c r="E127" s="57"/>
      <c r="F127" s="58"/>
      <c r="G127" s="57"/>
      <c r="H127" s="55"/>
      <c r="I127" s="56"/>
      <c r="J127" s="59"/>
      <c r="K127" s="59"/>
      <c r="L127" s="59"/>
      <c r="M127" s="59"/>
      <c r="N127" s="59"/>
      <c r="O127" s="55"/>
      <c r="P127" s="60"/>
    </row>
  </sheetData>
  <autoFilter ref="A4:P27" xr:uid="{00000000-0009-0000-0000-000002000000}">
    <sortState xmlns:xlrd2="http://schemas.microsoft.com/office/spreadsheetml/2017/richdata2" ref="A5:Q26">
      <sortCondition ref="A4:A26"/>
    </sortState>
  </autoFilter>
  <sortState xmlns:xlrd2="http://schemas.microsoft.com/office/spreadsheetml/2017/richdata2" ref="A116:P125">
    <sortCondition descending="1" ref="I116:I125"/>
  </sortState>
  <mergeCells count="1">
    <mergeCell ref="A1:P1"/>
  </mergeCells>
  <printOptions gridLines="1"/>
  <pageMargins left="0.5" right="0.25" top="0.5" bottom="0.5" header="0.25" footer="0.5"/>
  <pageSetup paperSize="5" scale="75" fitToHeight="0" orientation="landscape" r:id="rId1"/>
  <headerFooter alignWithMargins="0">
    <oddHeader>&amp;L&amp;"Arial,Bold"Use discretion when distributing!   Sensitive Information!&amp;R&amp;"Arial,Bold"Use discretion when distributing!   Sensitive Information!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7"/>
  <sheetViews>
    <sheetView workbookViewId="0">
      <selection activeCell="A24" sqref="A24"/>
    </sheetView>
  </sheetViews>
  <sheetFormatPr defaultRowHeight="12.75"/>
  <cols>
    <col min="1" max="1" width="17" style="8" bestFit="1" customWidth="1"/>
    <col min="2" max="2" width="16" style="1" customWidth="1"/>
    <col min="3" max="3" width="12.42578125" style="9" customWidth="1"/>
    <col min="4" max="4" width="9.140625" style="11" bestFit="1" customWidth="1"/>
    <col min="5" max="5" width="10.28515625" style="10" bestFit="1" customWidth="1"/>
    <col min="6" max="6" width="12" style="11" bestFit="1" customWidth="1"/>
    <col min="7" max="7" width="24.5703125" style="1" customWidth="1"/>
    <col min="8" max="8" width="14" style="9" bestFit="1" customWidth="1"/>
    <col min="9" max="9" width="13" style="12" customWidth="1"/>
    <col min="10" max="10" width="11.85546875" style="13" customWidth="1"/>
    <col min="11" max="11" width="11.5703125" style="13" customWidth="1"/>
    <col min="12" max="12" width="11" style="13" customWidth="1"/>
    <col min="13" max="13" width="10.85546875" style="13" customWidth="1"/>
    <col min="14" max="14" width="13.5703125" style="1" customWidth="1"/>
    <col min="15" max="15" width="11.28515625" style="22" bestFit="1" customWidth="1"/>
    <col min="16" max="16" width="16.85546875" style="8" bestFit="1" customWidth="1"/>
    <col min="17" max="16384" width="9.140625" style="8"/>
  </cols>
  <sheetData>
    <row r="1" spans="1:16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6" ht="12.75" customHeight="1"/>
    <row r="3" spans="1:16">
      <c r="H3" s="10"/>
      <c r="I3" s="14"/>
    </row>
    <row r="4" spans="1:16" s="20" customFormat="1" ht="51" customHeight="1">
      <c r="A4" s="46" t="s">
        <v>3</v>
      </c>
      <c r="B4" s="48" t="s">
        <v>30</v>
      </c>
      <c r="C4" s="49" t="s">
        <v>0</v>
      </c>
      <c r="D4" s="50" t="s">
        <v>1</v>
      </c>
      <c r="E4" s="49" t="s">
        <v>2</v>
      </c>
      <c r="F4" s="50" t="s">
        <v>36</v>
      </c>
      <c r="G4" s="48" t="s">
        <v>35</v>
      </c>
      <c r="H4" s="49" t="s">
        <v>34</v>
      </c>
      <c r="I4" s="51" t="s">
        <v>37</v>
      </c>
      <c r="J4" s="52" t="s">
        <v>38</v>
      </c>
      <c r="K4" s="52" t="s">
        <v>39</v>
      </c>
      <c r="L4" s="52" t="s">
        <v>40</v>
      </c>
      <c r="M4" s="52" t="s">
        <v>41</v>
      </c>
      <c r="N4" s="48" t="s">
        <v>42</v>
      </c>
      <c r="O4" s="53" t="s">
        <v>43</v>
      </c>
    </row>
    <row r="5" spans="1:16" s="34" customFormat="1">
      <c r="A5" s="54" t="s">
        <v>18</v>
      </c>
      <c r="B5" s="55" t="s">
        <v>33</v>
      </c>
      <c r="C5" s="56">
        <v>131523</v>
      </c>
      <c r="D5" s="57">
        <v>0.15959999999999999</v>
      </c>
      <c r="E5" s="58">
        <v>0</v>
      </c>
      <c r="F5" s="57">
        <v>1.4500000000000001E-2</v>
      </c>
      <c r="G5" s="66" t="s">
        <v>69</v>
      </c>
      <c r="H5" s="94">
        <f>+(C5*(1+(D5+F5)))+E5+3000</f>
        <v>157421.15429999999</v>
      </c>
      <c r="I5" s="59">
        <v>10</v>
      </c>
      <c r="J5" s="106">
        <v>251</v>
      </c>
      <c r="K5" s="106">
        <v>25</v>
      </c>
      <c r="L5" s="106">
        <v>7</v>
      </c>
      <c r="M5" s="106">
        <v>3</v>
      </c>
      <c r="N5" s="55" t="s">
        <v>27</v>
      </c>
      <c r="O5" s="54"/>
      <c r="P5" s="35"/>
    </row>
    <row r="6" spans="1:16" s="34" customFormat="1">
      <c r="A6" s="54" t="s">
        <v>122</v>
      </c>
      <c r="B6" s="55"/>
      <c r="C6" s="56"/>
      <c r="D6" s="57"/>
      <c r="E6" s="58"/>
      <c r="F6" s="57"/>
      <c r="G6" s="66"/>
      <c r="H6" s="94"/>
      <c r="I6" s="59"/>
      <c r="J6" s="95"/>
      <c r="K6" s="95"/>
      <c r="L6" s="95"/>
      <c r="M6" s="96"/>
      <c r="N6" s="55"/>
      <c r="O6" s="54"/>
      <c r="P6" s="35"/>
    </row>
    <row r="7" spans="1:16">
      <c r="A7" s="61" t="s">
        <v>25</v>
      </c>
      <c r="B7" s="62"/>
      <c r="C7" s="63"/>
      <c r="D7" s="64"/>
      <c r="E7" s="65"/>
      <c r="F7" s="64"/>
      <c r="G7" s="97"/>
      <c r="H7" s="94">
        <f t="shared" ref="H7:H29" si="0">+(C7*(1+(D7+F7)))+E7</f>
        <v>0</v>
      </c>
      <c r="I7" s="98"/>
      <c r="J7" s="99"/>
      <c r="K7" s="99"/>
      <c r="L7" s="99"/>
      <c r="M7" s="99"/>
      <c r="N7" s="62"/>
      <c r="O7" s="69"/>
    </row>
    <row r="8" spans="1:16" s="42" customFormat="1">
      <c r="A8" s="100" t="s">
        <v>13</v>
      </c>
      <c r="B8" s="101" t="s">
        <v>91</v>
      </c>
      <c r="C8" s="94">
        <v>106579</v>
      </c>
      <c r="D8" s="102">
        <v>0.11</v>
      </c>
      <c r="E8" s="103">
        <v>0</v>
      </c>
      <c r="F8" s="102"/>
      <c r="G8" s="104"/>
      <c r="H8" s="94">
        <f t="shared" si="0"/>
        <v>118302.69000000002</v>
      </c>
      <c r="I8" s="105" t="s">
        <v>83</v>
      </c>
      <c r="J8" s="106">
        <v>260</v>
      </c>
      <c r="K8" s="106">
        <v>25</v>
      </c>
      <c r="L8" s="106">
        <v>12</v>
      </c>
      <c r="M8" s="106">
        <v>3</v>
      </c>
      <c r="N8" s="101" t="s">
        <v>27</v>
      </c>
      <c r="O8" s="107">
        <v>108711</v>
      </c>
    </row>
    <row r="9" spans="1:16">
      <c r="A9" s="61" t="s">
        <v>14</v>
      </c>
      <c r="B9" s="62"/>
      <c r="C9" s="65">
        <v>121368</v>
      </c>
      <c r="D9" s="64">
        <v>0</v>
      </c>
      <c r="E9" s="65">
        <v>0</v>
      </c>
      <c r="F9" s="64"/>
      <c r="G9" s="66"/>
      <c r="H9" s="94">
        <f t="shared" si="0"/>
        <v>121368</v>
      </c>
      <c r="I9" s="68">
        <v>3</v>
      </c>
      <c r="J9" s="106">
        <v>260</v>
      </c>
      <c r="K9" s="68"/>
      <c r="L9" s="68"/>
      <c r="M9" s="68"/>
      <c r="N9" s="62"/>
      <c r="O9" s="69"/>
    </row>
    <row r="10" spans="1:16" s="34" customFormat="1">
      <c r="A10" s="54" t="s">
        <v>109</v>
      </c>
      <c r="B10" s="55"/>
      <c r="C10" s="58">
        <v>112107</v>
      </c>
      <c r="D10" s="57">
        <v>0.15959999999999999</v>
      </c>
      <c r="E10" s="58"/>
      <c r="F10" s="57">
        <v>1.4500000000000001E-2</v>
      </c>
      <c r="G10" s="66" t="s">
        <v>111</v>
      </c>
      <c r="H10" s="89">
        <f>+(C10*(1+(D10+F10)))+E10+3000</f>
        <v>134624.82869999998</v>
      </c>
      <c r="I10" s="59">
        <v>2</v>
      </c>
      <c r="J10" s="105">
        <v>260</v>
      </c>
      <c r="K10" s="59">
        <v>25</v>
      </c>
      <c r="L10" s="59">
        <v>9</v>
      </c>
      <c r="M10" s="59">
        <v>3</v>
      </c>
      <c r="N10" s="55" t="s">
        <v>63</v>
      </c>
      <c r="O10" s="60"/>
    </row>
    <row r="11" spans="1:16">
      <c r="A11" s="54" t="s">
        <v>19</v>
      </c>
      <c r="B11" s="55" t="s">
        <v>67</v>
      </c>
      <c r="C11" s="56">
        <v>115383.13</v>
      </c>
      <c r="D11" s="57">
        <v>0.14000000000000001</v>
      </c>
      <c r="E11" s="58"/>
      <c r="F11" s="57"/>
      <c r="G11" s="66" t="s">
        <v>29</v>
      </c>
      <c r="H11" s="94">
        <f t="shared" si="0"/>
        <v>131536.76820000002</v>
      </c>
      <c r="I11" s="59">
        <v>13</v>
      </c>
      <c r="J11" s="59">
        <v>260</v>
      </c>
      <c r="K11" s="59">
        <v>20</v>
      </c>
      <c r="L11" s="59">
        <v>11</v>
      </c>
      <c r="M11" s="59">
        <v>3</v>
      </c>
      <c r="N11" s="55" t="s">
        <v>27</v>
      </c>
      <c r="O11" s="60"/>
    </row>
    <row r="12" spans="1:16" s="34" customFormat="1">
      <c r="A12" s="61" t="s">
        <v>15</v>
      </c>
      <c r="B12" s="62"/>
      <c r="C12" s="63">
        <v>101723</v>
      </c>
      <c r="D12" s="64">
        <v>0.14000000000000001</v>
      </c>
      <c r="E12" s="65">
        <v>0</v>
      </c>
      <c r="F12" s="64"/>
      <c r="G12" s="66"/>
      <c r="H12" s="94">
        <f t="shared" si="0"/>
        <v>115964.22000000002</v>
      </c>
      <c r="I12" s="68">
        <v>3</v>
      </c>
      <c r="J12" s="106">
        <v>260</v>
      </c>
      <c r="K12" s="68"/>
      <c r="L12" s="68"/>
      <c r="M12" s="68"/>
      <c r="N12" s="62"/>
      <c r="O12" s="71"/>
    </row>
    <row r="13" spans="1:16" s="34" customFormat="1">
      <c r="A13" s="54" t="s">
        <v>20</v>
      </c>
      <c r="B13" s="55" t="s">
        <v>67</v>
      </c>
      <c r="C13" s="56">
        <v>104947</v>
      </c>
      <c r="D13" s="57">
        <v>0.15959999999999999</v>
      </c>
      <c r="E13" s="58"/>
      <c r="F13" s="57">
        <v>1.4500000000000001E-2</v>
      </c>
      <c r="G13" s="66" t="s">
        <v>118</v>
      </c>
      <c r="H13" s="89">
        <f>+(C13*(1+(D13+F13)))+E13+4000</f>
        <v>127218.27269999999</v>
      </c>
      <c r="I13" s="59">
        <v>8</v>
      </c>
      <c r="J13" s="59">
        <v>260</v>
      </c>
      <c r="K13" s="59">
        <v>20</v>
      </c>
      <c r="L13" s="59">
        <v>8</v>
      </c>
      <c r="M13" s="59">
        <v>3</v>
      </c>
      <c r="N13" s="55" t="s">
        <v>27</v>
      </c>
      <c r="O13" s="60"/>
    </row>
    <row r="14" spans="1:16" s="34" customFormat="1">
      <c r="A14" s="54" t="s">
        <v>21</v>
      </c>
      <c r="B14" s="55" t="s">
        <v>67</v>
      </c>
      <c r="C14" s="56">
        <v>101521</v>
      </c>
      <c r="D14" s="57">
        <v>0.14000000000000001</v>
      </c>
      <c r="E14" s="58">
        <v>0</v>
      </c>
      <c r="F14" s="57">
        <v>1.4500000000000001E-2</v>
      </c>
      <c r="G14" s="66" t="s">
        <v>105</v>
      </c>
      <c r="H14" s="89">
        <f>+(C14*(1+(D14+F14)))+E14+2700</f>
        <v>119905.99450000002</v>
      </c>
      <c r="I14" s="59">
        <v>9</v>
      </c>
      <c r="J14" s="59">
        <v>260</v>
      </c>
      <c r="K14" s="59">
        <v>15</v>
      </c>
      <c r="L14" s="59">
        <v>8</v>
      </c>
      <c r="M14" s="59">
        <v>3</v>
      </c>
      <c r="N14" s="55" t="s">
        <v>59</v>
      </c>
      <c r="O14" s="60"/>
    </row>
    <row r="15" spans="1:16">
      <c r="A15" s="61" t="s">
        <v>24</v>
      </c>
      <c r="B15" s="62"/>
      <c r="C15" s="63">
        <v>100200</v>
      </c>
      <c r="D15" s="64">
        <v>0.15959999999999999</v>
      </c>
      <c r="E15" s="65">
        <v>2400</v>
      </c>
      <c r="F15" s="64"/>
      <c r="G15" s="66"/>
      <c r="H15" s="94">
        <f t="shared" si="0"/>
        <v>118591.92</v>
      </c>
      <c r="I15" s="68">
        <v>7</v>
      </c>
      <c r="J15" s="106">
        <v>260</v>
      </c>
      <c r="K15" s="68"/>
      <c r="L15" s="68"/>
      <c r="M15" s="68"/>
      <c r="N15" s="62"/>
      <c r="O15" s="69"/>
    </row>
    <row r="16" spans="1:16">
      <c r="A16" s="54" t="s">
        <v>84</v>
      </c>
      <c r="B16" s="62"/>
      <c r="C16" s="63">
        <v>104336</v>
      </c>
      <c r="D16" s="64">
        <v>0.14000000000000001</v>
      </c>
      <c r="E16" s="65">
        <v>2400</v>
      </c>
      <c r="F16" s="64"/>
      <c r="G16" s="66"/>
      <c r="H16" s="94">
        <f t="shared" si="0"/>
        <v>121343.04000000001</v>
      </c>
      <c r="I16" s="68">
        <v>7</v>
      </c>
      <c r="J16" s="106">
        <v>260</v>
      </c>
      <c r="K16" s="68"/>
      <c r="L16" s="68"/>
      <c r="M16" s="68"/>
      <c r="N16" s="62"/>
      <c r="O16" s="69"/>
    </row>
    <row r="17" spans="1:16" s="34" customFormat="1">
      <c r="A17" s="54" t="s">
        <v>8</v>
      </c>
      <c r="B17" s="55" t="s">
        <v>60</v>
      </c>
      <c r="C17" s="56">
        <v>106000</v>
      </c>
      <c r="D17" s="57">
        <v>0.15820000000000001</v>
      </c>
      <c r="E17" s="58">
        <v>0</v>
      </c>
      <c r="F17" s="57">
        <v>1.4500000000000001E-2</v>
      </c>
      <c r="G17" s="66" t="s">
        <v>61</v>
      </c>
      <c r="H17" s="94">
        <f t="shared" si="0"/>
        <v>124306.20000000001</v>
      </c>
      <c r="I17" s="59">
        <v>8</v>
      </c>
      <c r="J17" s="59">
        <v>260</v>
      </c>
      <c r="K17" s="59">
        <v>20</v>
      </c>
      <c r="L17" s="59">
        <v>10</v>
      </c>
      <c r="M17" s="59">
        <v>4</v>
      </c>
      <c r="N17" s="55" t="s">
        <v>27</v>
      </c>
      <c r="O17" s="60">
        <v>0</v>
      </c>
    </row>
    <row r="18" spans="1:16" s="34" customFormat="1">
      <c r="A18" s="54" t="s">
        <v>121</v>
      </c>
      <c r="B18" s="55" t="s">
        <v>129</v>
      </c>
      <c r="C18" s="56">
        <v>105000</v>
      </c>
      <c r="D18" s="57">
        <v>0.15959999999999999</v>
      </c>
      <c r="E18" s="58"/>
      <c r="F18" s="57">
        <v>1.4500000000000001E-2</v>
      </c>
      <c r="G18" s="66" t="s">
        <v>130</v>
      </c>
      <c r="H18" s="89">
        <f>+(C18*(1+(D18+F18)))+E18</f>
        <v>123280.49999999999</v>
      </c>
      <c r="I18" s="59">
        <v>1.5</v>
      </c>
      <c r="J18" s="105">
        <v>255</v>
      </c>
      <c r="K18" s="59">
        <v>20</v>
      </c>
      <c r="L18" s="59">
        <v>14</v>
      </c>
      <c r="M18" s="59">
        <v>3</v>
      </c>
      <c r="N18" s="55" t="s">
        <v>63</v>
      </c>
      <c r="O18" s="60" t="s">
        <v>56</v>
      </c>
    </row>
    <row r="19" spans="1:16">
      <c r="A19" s="61" t="s">
        <v>9</v>
      </c>
      <c r="B19" s="62" t="s">
        <v>33</v>
      </c>
      <c r="C19" s="65">
        <v>105626</v>
      </c>
      <c r="D19" s="64">
        <v>0.14000000000000001</v>
      </c>
      <c r="E19" s="65"/>
      <c r="F19" s="64">
        <v>1.4500000000000001E-2</v>
      </c>
      <c r="G19" s="97" t="s">
        <v>29</v>
      </c>
      <c r="H19" s="94">
        <f t="shared" si="0"/>
        <v>121945.217</v>
      </c>
      <c r="I19" s="68">
        <v>2</v>
      </c>
      <c r="J19" s="68">
        <v>260</v>
      </c>
      <c r="K19" s="68">
        <v>20</v>
      </c>
      <c r="L19" s="68">
        <v>10</v>
      </c>
      <c r="M19" s="68">
        <v>3</v>
      </c>
      <c r="N19" s="62" t="s">
        <v>27</v>
      </c>
      <c r="O19" s="71">
        <v>108220</v>
      </c>
    </row>
    <row r="20" spans="1:16">
      <c r="A20" s="54" t="s">
        <v>10</v>
      </c>
      <c r="B20" s="55" t="s">
        <v>67</v>
      </c>
      <c r="C20" s="65">
        <v>106295</v>
      </c>
      <c r="D20" s="57">
        <v>0.14000000000000001</v>
      </c>
      <c r="E20" s="58"/>
      <c r="F20" s="57">
        <v>1.4500000000000001E-2</v>
      </c>
      <c r="G20" s="66" t="s">
        <v>29</v>
      </c>
      <c r="H20" s="89">
        <f t="shared" si="0"/>
        <v>122717.57750000001</v>
      </c>
      <c r="I20" s="59">
        <v>11</v>
      </c>
      <c r="J20" s="59">
        <v>260</v>
      </c>
      <c r="K20" s="59">
        <v>20</v>
      </c>
      <c r="L20" s="59">
        <v>10</v>
      </c>
      <c r="M20" s="59">
        <v>3</v>
      </c>
      <c r="N20" s="55" t="s">
        <v>27</v>
      </c>
      <c r="O20" s="60"/>
    </row>
    <row r="21" spans="1:16">
      <c r="A21" s="61" t="s">
        <v>16</v>
      </c>
      <c r="B21" s="62"/>
      <c r="C21" s="63">
        <v>94500</v>
      </c>
      <c r="D21" s="64">
        <v>0.15959999999999999</v>
      </c>
      <c r="E21" s="65">
        <v>0</v>
      </c>
      <c r="F21" s="64"/>
      <c r="G21" s="66"/>
      <c r="H21" s="94">
        <f t="shared" si="0"/>
        <v>109582.2</v>
      </c>
      <c r="I21" s="68">
        <v>1</v>
      </c>
      <c r="J21" s="106">
        <v>260</v>
      </c>
      <c r="K21" s="68"/>
      <c r="L21" s="68"/>
      <c r="M21" s="68"/>
      <c r="N21" s="62"/>
      <c r="O21" s="69"/>
    </row>
    <row r="22" spans="1:16" s="34" customFormat="1">
      <c r="A22" s="54" t="s">
        <v>50</v>
      </c>
      <c r="B22" s="55" t="s">
        <v>67</v>
      </c>
      <c r="C22" s="56">
        <v>105000</v>
      </c>
      <c r="D22" s="57">
        <v>0.15959999999999999</v>
      </c>
      <c r="E22" s="58"/>
      <c r="F22" s="57">
        <v>1.4500000000000001E-2</v>
      </c>
      <c r="G22" s="55"/>
      <c r="H22" s="94">
        <f t="shared" si="0"/>
        <v>123280.49999999999</v>
      </c>
      <c r="I22" s="59">
        <v>7</v>
      </c>
      <c r="J22" s="59">
        <v>255</v>
      </c>
      <c r="K22" s="59">
        <v>25</v>
      </c>
      <c r="L22" s="59">
        <v>10</v>
      </c>
      <c r="M22" s="59">
        <v>3</v>
      </c>
      <c r="N22" s="55" t="s">
        <v>27</v>
      </c>
      <c r="O22" s="60"/>
    </row>
    <row r="23" spans="1:16">
      <c r="A23" s="61" t="s">
        <v>22</v>
      </c>
      <c r="B23" s="55" t="s">
        <v>54</v>
      </c>
      <c r="C23" s="63">
        <v>102500</v>
      </c>
      <c r="D23" s="64">
        <v>0.14000000000000001</v>
      </c>
      <c r="E23" s="65"/>
      <c r="F23" s="64">
        <v>1.4500000000000001E-2</v>
      </c>
      <c r="G23" s="66" t="s">
        <v>55</v>
      </c>
      <c r="H23" s="94">
        <f t="shared" si="0"/>
        <v>118336.25000000001</v>
      </c>
      <c r="I23" s="68">
        <v>8</v>
      </c>
      <c r="J23" s="68">
        <v>260</v>
      </c>
      <c r="K23" s="68">
        <v>20</v>
      </c>
      <c r="L23" s="68">
        <v>8</v>
      </c>
      <c r="M23" s="68">
        <v>3</v>
      </c>
      <c r="N23" s="55" t="s">
        <v>27</v>
      </c>
      <c r="O23" s="60" t="s">
        <v>56</v>
      </c>
    </row>
    <row r="24" spans="1:16" s="45" customFormat="1">
      <c r="A24" s="73" t="s">
        <v>23</v>
      </c>
      <c r="B24" s="74" t="s">
        <v>33</v>
      </c>
      <c r="C24" s="75">
        <v>130000</v>
      </c>
      <c r="D24" s="76">
        <v>0.14000000000000001</v>
      </c>
      <c r="E24" s="77"/>
      <c r="F24" s="76">
        <v>1.4500000000000001E-2</v>
      </c>
      <c r="G24" s="74"/>
      <c r="H24" s="94">
        <f t="shared" si="0"/>
        <v>150085</v>
      </c>
      <c r="I24" s="78">
        <v>10</v>
      </c>
      <c r="J24" s="78">
        <v>260</v>
      </c>
      <c r="K24" s="78">
        <v>25</v>
      </c>
      <c r="L24" s="78">
        <v>10</v>
      </c>
      <c r="M24" s="78">
        <v>3</v>
      </c>
      <c r="N24" s="74" t="s">
        <v>27</v>
      </c>
      <c r="O24" s="79"/>
    </row>
    <row r="25" spans="1:16">
      <c r="A25" s="61" t="s">
        <v>17</v>
      </c>
      <c r="B25" s="62"/>
      <c r="C25" s="63">
        <v>98002</v>
      </c>
      <c r="D25" s="64">
        <v>0.15959999999999999</v>
      </c>
      <c r="E25" s="65">
        <v>3600</v>
      </c>
      <c r="F25" s="64"/>
      <c r="G25" s="66"/>
      <c r="H25" s="94">
        <f t="shared" si="0"/>
        <v>117243.1192</v>
      </c>
      <c r="I25" s="68">
        <v>4</v>
      </c>
      <c r="J25" s="106">
        <v>260</v>
      </c>
      <c r="K25" s="68"/>
      <c r="L25" s="68"/>
      <c r="M25" s="68"/>
      <c r="N25" s="62"/>
      <c r="O25" s="69"/>
    </row>
    <row r="26" spans="1:16" s="34" customFormat="1">
      <c r="A26" s="54" t="s">
        <v>11</v>
      </c>
      <c r="B26" s="55" t="s">
        <v>76</v>
      </c>
      <c r="C26" s="56">
        <v>106675</v>
      </c>
      <c r="D26" s="57">
        <v>0.15959999999999999</v>
      </c>
      <c r="E26" s="58"/>
      <c r="F26" s="57">
        <v>1.4500000000000001E-2</v>
      </c>
      <c r="G26" s="66" t="s">
        <v>77</v>
      </c>
      <c r="H26" s="94">
        <f t="shared" si="0"/>
        <v>125247.11749999999</v>
      </c>
      <c r="I26" s="59">
        <v>0</v>
      </c>
      <c r="J26" s="59">
        <v>260</v>
      </c>
      <c r="K26" s="59">
        <v>25</v>
      </c>
      <c r="L26" s="59">
        <v>9</v>
      </c>
      <c r="M26" s="59">
        <v>3</v>
      </c>
      <c r="N26" s="55" t="s">
        <v>27</v>
      </c>
      <c r="O26" s="60"/>
    </row>
    <row r="27" spans="1:16" s="34" customFormat="1">
      <c r="A27" s="54" t="s">
        <v>51</v>
      </c>
      <c r="B27" s="55" t="s">
        <v>33</v>
      </c>
      <c r="C27" s="58">
        <v>120000</v>
      </c>
      <c r="D27" s="57">
        <v>0.14000000000000001</v>
      </c>
      <c r="E27" s="58"/>
      <c r="F27" s="57">
        <v>1.4500000000000001E-2</v>
      </c>
      <c r="G27" s="55" t="s">
        <v>29</v>
      </c>
      <c r="H27" s="94">
        <f t="shared" si="0"/>
        <v>138540</v>
      </c>
      <c r="I27" s="59">
        <v>6</v>
      </c>
      <c r="J27" s="59">
        <v>260</v>
      </c>
      <c r="K27" s="59">
        <v>20</v>
      </c>
      <c r="L27" s="59">
        <v>9</v>
      </c>
      <c r="M27" s="59">
        <v>3</v>
      </c>
      <c r="N27" s="55" t="s">
        <v>27</v>
      </c>
      <c r="O27" s="82">
        <v>110250</v>
      </c>
    </row>
    <row r="28" spans="1:16" s="83" customFormat="1" ht="51">
      <c r="A28" s="108" t="s">
        <v>12</v>
      </c>
      <c r="B28" s="101" t="s">
        <v>33</v>
      </c>
      <c r="C28" s="89">
        <v>112715</v>
      </c>
      <c r="D28" s="109">
        <v>0.14000000000000001</v>
      </c>
      <c r="E28" s="110"/>
      <c r="F28" s="109">
        <v>1.4500000000000001E-2</v>
      </c>
      <c r="G28" s="104" t="s">
        <v>29</v>
      </c>
      <c r="H28" s="89">
        <f t="shared" si="0"/>
        <v>130129.46750000001</v>
      </c>
      <c r="I28" s="111" t="s">
        <v>123</v>
      </c>
      <c r="J28" s="105">
        <v>260</v>
      </c>
      <c r="K28" s="105">
        <v>20</v>
      </c>
      <c r="L28" s="105">
        <v>13</v>
      </c>
      <c r="M28" s="105">
        <v>3</v>
      </c>
      <c r="N28" s="101" t="s">
        <v>27</v>
      </c>
      <c r="O28" s="112">
        <v>116833</v>
      </c>
    </row>
    <row r="29" spans="1:16" s="34" customFormat="1">
      <c r="A29" s="54" t="s">
        <v>49</v>
      </c>
      <c r="B29" s="55"/>
      <c r="C29" s="56">
        <v>100729.79</v>
      </c>
      <c r="D29" s="57">
        <v>0.15959999999999999</v>
      </c>
      <c r="E29" s="58"/>
      <c r="F29" s="57"/>
      <c r="G29" s="66"/>
      <c r="H29" s="94">
        <f t="shared" si="0"/>
        <v>116806.26448399998</v>
      </c>
      <c r="I29" s="59"/>
      <c r="J29" s="59">
        <v>244</v>
      </c>
      <c r="K29" s="59">
        <v>20</v>
      </c>
      <c r="L29" s="59">
        <v>0</v>
      </c>
      <c r="M29" s="59">
        <v>3</v>
      </c>
      <c r="N29" s="55" t="s">
        <v>59</v>
      </c>
      <c r="O29" s="60"/>
    </row>
    <row r="30" spans="1:16">
      <c r="G30" s="44"/>
      <c r="I30" s="25"/>
      <c r="J30" s="25"/>
      <c r="K30" s="25"/>
      <c r="L30" s="25"/>
      <c r="M30" s="25"/>
    </row>
    <row r="31" spans="1:16">
      <c r="I31" s="25"/>
      <c r="J31" s="25"/>
      <c r="K31" s="25"/>
      <c r="L31" s="25"/>
      <c r="M31" s="25"/>
    </row>
    <row r="32" spans="1:16">
      <c r="I32" s="25"/>
      <c r="J32" s="25"/>
      <c r="K32" s="25"/>
      <c r="L32" s="25"/>
      <c r="M32" s="25"/>
      <c r="P32" s="9"/>
    </row>
    <row r="33" spans="9:17">
      <c r="I33" s="25"/>
      <c r="J33" s="25"/>
      <c r="K33" s="25"/>
      <c r="L33" s="25"/>
      <c r="M33" s="25"/>
      <c r="P33" s="9"/>
    </row>
    <row r="34" spans="9:17">
      <c r="I34" s="25"/>
      <c r="J34" s="25"/>
      <c r="K34" s="25"/>
      <c r="L34" s="25"/>
      <c r="M34" s="25"/>
      <c r="P34" s="9"/>
    </row>
    <row r="35" spans="9:17">
      <c r="I35" s="25"/>
      <c r="J35" s="25"/>
      <c r="K35" s="25"/>
      <c r="L35" s="25"/>
      <c r="M35" s="25"/>
      <c r="P35" s="9"/>
    </row>
    <row r="36" spans="9:17">
      <c r="I36" s="25"/>
      <c r="J36" s="25"/>
      <c r="K36" s="25"/>
      <c r="L36" s="25"/>
      <c r="M36" s="25"/>
      <c r="P36" s="9"/>
    </row>
    <row r="37" spans="9:17">
      <c r="I37" s="25"/>
      <c r="J37" s="25"/>
      <c r="K37" s="25"/>
      <c r="L37" s="25"/>
      <c r="M37" s="25"/>
      <c r="P37" s="9"/>
    </row>
    <row r="38" spans="9:17">
      <c r="I38" s="25"/>
      <c r="J38" s="25"/>
      <c r="K38" s="25"/>
      <c r="L38" s="25"/>
      <c r="M38" s="25"/>
      <c r="P38" s="9"/>
    </row>
    <row r="39" spans="9:17">
      <c r="I39" s="25"/>
      <c r="J39" s="25"/>
      <c r="K39" s="25"/>
      <c r="L39" s="25"/>
      <c r="M39" s="26"/>
      <c r="O39" s="23"/>
      <c r="P39" s="9"/>
    </row>
    <row r="40" spans="9:17">
      <c r="I40" s="25"/>
      <c r="J40" s="25"/>
      <c r="K40" s="25"/>
      <c r="L40" s="25"/>
      <c r="M40" s="25"/>
      <c r="P40" s="9"/>
    </row>
    <row r="41" spans="9:17">
      <c r="I41" s="25"/>
      <c r="J41" s="25"/>
      <c r="K41" s="25"/>
      <c r="L41" s="25"/>
      <c r="M41" s="26"/>
      <c r="P41" s="9"/>
    </row>
    <row r="42" spans="9:17">
      <c r="I42" s="25"/>
      <c r="J42" s="25"/>
      <c r="K42" s="25"/>
      <c r="L42" s="25"/>
      <c r="M42" s="25"/>
      <c r="P42" s="9"/>
    </row>
    <row r="43" spans="9:17">
      <c r="I43" s="25"/>
      <c r="J43" s="25"/>
      <c r="K43" s="25"/>
      <c r="L43" s="25"/>
      <c r="M43" s="26"/>
      <c r="P43" s="9"/>
    </row>
    <row r="44" spans="9:17">
      <c r="I44" s="25"/>
      <c r="J44" s="25"/>
      <c r="K44" s="25"/>
      <c r="L44" s="25"/>
      <c r="M44" s="25"/>
      <c r="O44" s="23"/>
      <c r="P44" s="9"/>
    </row>
    <row r="45" spans="9:17">
      <c r="I45" s="25"/>
      <c r="J45" s="25"/>
      <c r="K45" s="25"/>
      <c r="L45" s="25"/>
      <c r="M45" s="25"/>
      <c r="P45" s="9"/>
    </row>
    <row r="46" spans="9:17">
      <c r="I46" s="25"/>
      <c r="J46" s="25"/>
      <c r="K46" s="25"/>
      <c r="L46" s="25"/>
      <c r="M46" s="25"/>
      <c r="P46" s="9"/>
    </row>
    <row r="47" spans="9:17">
      <c r="I47" s="25"/>
      <c r="J47" s="25"/>
      <c r="K47" s="25"/>
      <c r="L47" s="25"/>
      <c r="M47" s="25"/>
      <c r="P47" s="9"/>
    </row>
    <row r="48" spans="9:17">
      <c r="I48" s="25"/>
      <c r="J48" s="25"/>
      <c r="K48" s="25"/>
      <c r="L48" s="25"/>
      <c r="M48" s="25"/>
      <c r="O48" s="23"/>
      <c r="Q48" s="15"/>
    </row>
    <row r="49" spans="1:16">
      <c r="I49" s="25"/>
      <c r="J49" s="25"/>
      <c r="K49" s="25"/>
      <c r="L49" s="25"/>
      <c r="M49" s="25"/>
      <c r="P49" s="9"/>
    </row>
    <row r="50" spans="1:16">
      <c r="I50" s="25"/>
      <c r="J50" s="25"/>
      <c r="K50" s="25"/>
      <c r="L50" s="25"/>
      <c r="M50" s="25"/>
      <c r="P50" s="9"/>
    </row>
    <row r="51" spans="1:16">
      <c r="I51" s="25"/>
      <c r="J51" s="25"/>
      <c r="K51" s="25"/>
      <c r="L51" s="25"/>
      <c r="M51" s="25"/>
      <c r="P51" s="9"/>
    </row>
    <row r="52" spans="1:16">
      <c r="I52" s="25"/>
      <c r="J52" s="25"/>
      <c r="K52" s="25"/>
      <c r="L52" s="25"/>
      <c r="M52" s="25"/>
      <c r="P52" s="9"/>
    </row>
    <row r="53" spans="1:16">
      <c r="I53" s="25"/>
      <c r="J53" s="25"/>
      <c r="K53" s="25"/>
      <c r="L53" s="25"/>
      <c r="M53" s="25"/>
      <c r="P53" s="9"/>
    </row>
    <row r="54" spans="1:16">
      <c r="I54" s="25"/>
      <c r="J54" s="25"/>
      <c r="K54" s="25"/>
      <c r="L54" s="25"/>
      <c r="M54" s="25"/>
      <c r="P54" s="9"/>
    </row>
    <row r="55" spans="1:16">
      <c r="I55" s="25"/>
      <c r="J55" s="25"/>
      <c r="K55" s="25"/>
      <c r="L55" s="25"/>
      <c r="M55" s="25"/>
      <c r="O55" s="23"/>
      <c r="P55" s="9"/>
    </row>
    <row r="56" spans="1:16">
      <c r="I56" s="25"/>
      <c r="J56" s="25"/>
      <c r="K56" s="25"/>
      <c r="L56" s="25"/>
      <c r="M56" s="25"/>
      <c r="O56" s="23"/>
      <c r="P56" s="9"/>
    </row>
    <row r="57" spans="1:16">
      <c r="I57" s="25"/>
      <c r="J57" s="25"/>
      <c r="K57" s="25"/>
      <c r="L57" s="25"/>
      <c r="M57" s="25"/>
    </row>
    <row r="58" spans="1:16">
      <c r="I58" s="25"/>
      <c r="J58" s="25"/>
      <c r="K58" s="25"/>
      <c r="L58" s="25"/>
      <c r="M58" s="25"/>
    </row>
    <row r="59" spans="1:16">
      <c r="I59" s="25"/>
      <c r="J59" s="25"/>
      <c r="K59" s="25"/>
      <c r="L59" s="25"/>
      <c r="M59" s="25"/>
      <c r="O59" s="23"/>
    </row>
    <row r="60" spans="1:16">
      <c r="I60" s="25"/>
      <c r="J60" s="25"/>
      <c r="K60" s="25"/>
      <c r="L60" s="25"/>
      <c r="M60" s="25"/>
    </row>
    <row r="61" spans="1:16">
      <c r="A61" s="2"/>
      <c r="B61" s="21"/>
      <c r="C61" s="3"/>
      <c r="D61" s="19"/>
      <c r="E61" s="5"/>
      <c r="F61" s="7"/>
      <c r="G61" s="4"/>
      <c r="I61" s="27"/>
      <c r="J61" s="27"/>
      <c r="K61" s="27"/>
      <c r="L61" s="27"/>
      <c r="M61" s="25"/>
    </row>
    <row r="62" spans="1:16">
      <c r="A62" s="2"/>
      <c r="B62" s="21"/>
      <c r="C62" s="3"/>
      <c r="D62" s="19"/>
      <c r="E62" s="5"/>
      <c r="F62" s="7"/>
      <c r="G62" s="4"/>
      <c r="I62" s="27"/>
      <c r="J62" s="27"/>
      <c r="K62" s="27"/>
      <c r="L62" s="27"/>
      <c r="M62" s="25"/>
    </row>
    <row r="63" spans="1:16">
      <c r="A63" s="2"/>
      <c r="B63" s="21"/>
      <c r="C63" s="3"/>
      <c r="D63" s="19"/>
      <c r="E63" s="5"/>
      <c r="F63" s="7"/>
      <c r="G63" s="16"/>
      <c r="I63" s="27"/>
      <c r="J63" s="27"/>
      <c r="K63" s="27"/>
      <c r="L63" s="27"/>
      <c r="M63" s="25"/>
    </row>
    <row r="64" spans="1:16">
      <c r="A64" s="2"/>
      <c r="B64" s="21"/>
      <c r="C64" s="3"/>
      <c r="D64" s="19"/>
      <c r="E64" s="5"/>
      <c r="F64" s="7"/>
      <c r="G64" s="4"/>
      <c r="I64" s="27"/>
      <c r="J64" s="27"/>
      <c r="K64" s="27"/>
      <c r="L64" s="27"/>
      <c r="M64" s="25"/>
    </row>
    <row r="65" spans="1:15">
      <c r="A65" s="2"/>
      <c r="B65" s="21"/>
      <c r="C65" s="3"/>
      <c r="D65" s="19"/>
      <c r="E65" s="5"/>
      <c r="F65" s="7"/>
      <c r="G65" s="4"/>
      <c r="I65" s="27"/>
      <c r="J65" s="27"/>
      <c r="K65" s="27"/>
      <c r="L65" s="27"/>
      <c r="M65" s="25"/>
    </row>
    <row r="66" spans="1:15">
      <c r="A66" s="2"/>
      <c r="B66" s="21"/>
      <c r="C66" s="3"/>
      <c r="D66" s="19"/>
      <c r="E66" s="5"/>
      <c r="F66" s="7"/>
      <c r="G66" s="4"/>
      <c r="I66" s="27"/>
      <c r="J66" s="27"/>
      <c r="K66" s="27"/>
      <c r="L66" s="27"/>
      <c r="M66" s="25"/>
    </row>
    <row r="67" spans="1:15">
      <c r="A67" s="2"/>
      <c r="B67" s="21"/>
      <c r="C67" s="3"/>
      <c r="D67" s="19"/>
      <c r="E67" s="5"/>
      <c r="F67" s="7"/>
      <c r="G67" s="4"/>
      <c r="I67" s="27"/>
      <c r="J67" s="27"/>
      <c r="K67" s="27"/>
      <c r="L67" s="27"/>
      <c r="M67" s="25"/>
    </row>
    <row r="68" spans="1:15">
      <c r="A68" s="2"/>
      <c r="B68" s="21"/>
      <c r="C68" s="3"/>
      <c r="D68" s="19"/>
      <c r="E68" s="5"/>
      <c r="F68" s="7"/>
      <c r="G68" s="4"/>
      <c r="I68" s="27"/>
      <c r="J68" s="27"/>
      <c r="K68" s="27"/>
      <c r="L68" s="27"/>
      <c r="M68" s="25"/>
    </row>
    <row r="69" spans="1:15">
      <c r="A69" s="2"/>
      <c r="B69" s="21"/>
      <c r="C69" s="3"/>
      <c r="D69" s="19"/>
      <c r="E69" s="5"/>
      <c r="F69" s="7"/>
      <c r="G69" s="4"/>
      <c r="I69" s="27"/>
      <c r="J69" s="27"/>
      <c r="K69" s="27"/>
      <c r="L69" s="27"/>
      <c r="M69" s="26"/>
      <c r="O69" s="24"/>
    </row>
    <row r="70" spans="1:15">
      <c r="A70" s="2"/>
      <c r="B70" s="21"/>
      <c r="C70" s="3"/>
      <c r="D70" s="19"/>
      <c r="E70" s="5"/>
      <c r="F70" s="7"/>
      <c r="G70" s="4"/>
      <c r="I70" s="27"/>
      <c r="J70" s="27"/>
      <c r="K70" s="27"/>
      <c r="L70" s="27"/>
      <c r="M70" s="25"/>
    </row>
    <row r="71" spans="1:15">
      <c r="A71" s="2"/>
      <c r="B71" s="21"/>
      <c r="C71" s="3"/>
      <c r="D71" s="19"/>
      <c r="E71" s="5"/>
      <c r="F71" s="7"/>
      <c r="G71" s="4"/>
      <c r="I71" s="27"/>
      <c r="J71" s="27"/>
      <c r="K71" s="27"/>
      <c r="L71" s="27"/>
      <c r="M71" s="25"/>
    </row>
    <row r="72" spans="1:15">
      <c r="I72" s="25"/>
      <c r="J72" s="25"/>
      <c r="K72" s="25"/>
      <c r="L72" s="25"/>
      <c r="M72" s="25"/>
    </row>
    <row r="73" spans="1:15">
      <c r="I73" s="25"/>
      <c r="J73" s="25"/>
      <c r="K73" s="25"/>
      <c r="L73" s="25"/>
      <c r="M73" s="25"/>
    </row>
    <row r="74" spans="1:15">
      <c r="E74" s="5"/>
      <c r="I74" s="25"/>
      <c r="J74" s="25"/>
      <c r="K74" s="25"/>
      <c r="L74" s="25"/>
      <c r="M74" s="25"/>
    </row>
    <row r="75" spans="1:15">
      <c r="I75" s="25"/>
      <c r="J75" s="25"/>
      <c r="K75" s="25"/>
      <c r="L75" s="25"/>
      <c r="M75" s="25"/>
    </row>
    <row r="76" spans="1:15">
      <c r="I76" s="25"/>
      <c r="J76" s="25"/>
      <c r="K76" s="25"/>
      <c r="L76" s="25"/>
      <c r="M76" s="25"/>
    </row>
    <row r="77" spans="1:15">
      <c r="I77" s="25"/>
      <c r="J77" s="25"/>
      <c r="K77" s="25"/>
      <c r="L77" s="25"/>
      <c r="M77" s="25"/>
    </row>
    <row r="78" spans="1:15">
      <c r="I78" s="25"/>
      <c r="J78" s="25"/>
      <c r="K78" s="25"/>
      <c r="L78" s="25"/>
      <c r="M78" s="25"/>
      <c r="O78" s="23"/>
    </row>
    <row r="79" spans="1:15">
      <c r="I79" s="25"/>
      <c r="J79" s="25"/>
      <c r="K79" s="25"/>
      <c r="L79" s="25"/>
      <c r="M79" s="25"/>
    </row>
    <row r="80" spans="1:15">
      <c r="I80" s="25"/>
      <c r="J80" s="25"/>
      <c r="K80" s="25"/>
      <c r="L80" s="25"/>
      <c r="M80" s="25"/>
      <c r="O80" s="23"/>
    </row>
    <row r="81" spans="3:15">
      <c r="I81" s="25"/>
      <c r="J81" s="25"/>
      <c r="K81" s="25"/>
      <c r="L81" s="25"/>
      <c r="M81" s="25"/>
    </row>
    <row r="82" spans="3:15">
      <c r="I82" s="25"/>
      <c r="J82" s="25"/>
      <c r="K82" s="25"/>
      <c r="L82" s="25"/>
      <c r="M82" s="25"/>
    </row>
    <row r="83" spans="3:15">
      <c r="I83" s="25"/>
      <c r="J83" s="25"/>
      <c r="K83" s="25"/>
      <c r="L83" s="25"/>
      <c r="M83" s="25"/>
    </row>
    <row r="84" spans="3:15">
      <c r="I84" s="25"/>
      <c r="J84" s="25"/>
      <c r="K84" s="25"/>
      <c r="L84" s="25"/>
      <c r="M84" s="25"/>
    </row>
    <row r="85" spans="3:15">
      <c r="I85" s="25"/>
      <c r="J85" s="25"/>
      <c r="K85" s="25"/>
      <c r="L85" s="25"/>
      <c r="M85" s="25"/>
    </row>
    <row r="86" spans="3:15">
      <c r="I86" s="25"/>
      <c r="J86" s="25"/>
      <c r="K86" s="25"/>
      <c r="L86" s="25"/>
      <c r="M86" s="25"/>
    </row>
    <row r="87" spans="3:15">
      <c r="I87" s="25"/>
      <c r="J87" s="25"/>
      <c r="K87" s="25"/>
      <c r="L87" s="25"/>
      <c r="M87" s="25"/>
    </row>
    <row r="88" spans="3:15">
      <c r="I88" s="25"/>
      <c r="J88" s="25"/>
      <c r="K88" s="25"/>
      <c r="L88" s="25"/>
      <c r="M88" s="25"/>
    </row>
    <row r="89" spans="3:15">
      <c r="I89" s="25"/>
      <c r="J89" s="25"/>
      <c r="K89" s="25"/>
      <c r="L89" s="25"/>
      <c r="M89" s="25"/>
    </row>
    <row r="90" spans="3:15">
      <c r="I90" s="25"/>
      <c r="J90" s="25"/>
      <c r="K90" s="25"/>
      <c r="L90" s="25"/>
      <c r="M90" s="25"/>
    </row>
    <row r="91" spans="3:15">
      <c r="I91" s="25"/>
      <c r="J91" s="25"/>
      <c r="K91" s="25"/>
      <c r="L91" s="25"/>
      <c r="M91" s="25"/>
    </row>
    <row r="92" spans="3:15">
      <c r="I92" s="25"/>
      <c r="J92" s="25"/>
      <c r="K92" s="25"/>
      <c r="L92" s="25"/>
      <c r="M92" s="25"/>
      <c r="O92" s="23"/>
    </row>
    <row r="93" spans="3:15">
      <c r="C93" s="10"/>
      <c r="I93" s="25"/>
      <c r="J93" s="25"/>
      <c r="K93" s="25"/>
      <c r="L93" s="25"/>
      <c r="M93" s="25"/>
    </row>
    <row r="94" spans="3:15">
      <c r="I94" s="25"/>
      <c r="J94" s="25"/>
      <c r="K94" s="25"/>
      <c r="L94" s="25"/>
      <c r="M94" s="25"/>
    </row>
    <row r="95" spans="3:15">
      <c r="I95" s="25"/>
      <c r="J95" s="25"/>
      <c r="K95" s="25"/>
      <c r="L95" s="25"/>
      <c r="M95" s="25"/>
    </row>
    <row r="96" spans="3:15">
      <c r="I96" s="25"/>
      <c r="J96" s="25"/>
      <c r="K96" s="25"/>
      <c r="L96" s="25"/>
      <c r="M96" s="25"/>
      <c r="O96" s="23"/>
    </row>
    <row r="97" spans="1:15">
      <c r="A97" s="2"/>
      <c r="C97" s="3"/>
      <c r="D97" s="19"/>
      <c r="E97" s="5"/>
      <c r="G97" s="8"/>
      <c r="I97" s="25"/>
      <c r="J97" s="25"/>
      <c r="K97" s="25"/>
      <c r="L97" s="25"/>
      <c r="M97" s="25"/>
    </row>
    <row r="98" spans="1:15">
      <c r="A98" s="2"/>
      <c r="B98" s="21"/>
      <c r="C98" s="3"/>
      <c r="D98" s="19"/>
      <c r="E98" s="17"/>
      <c r="F98" s="7"/>
      <c r="G98" s="2"/>
      <c r="I98" s="25"/>
      <c r="J98" s="25"/>
      <c r="K98" s="25"/>
      <c r="L98" s="25"/>
      <c r="M98" s="25"/>
    </row>
    <row r="99" spans="1:15">
      <c r="A99" s="2"/>
      <c r="B99" s="21"/>
      <c r="C99" s="3"/>
      <c r="D99" s="19"/>
      <c r="E99" s="17"/>
      <c r="F99" s="7"/>
      <c r="G99" s="18"/>
      <c r="I99" s="27"/>
      <c r="J99" s="27"/>
      <c r="K99" s="27"/>
      <c r="L99" s="25"/>
      <c r="M99" s="25"/>
    </row>
    <row r="100" spans="1:15">
      <c r="A100" s="2"/>
      <c r="C100" s="3"/>
      <c r="D100" s="19"/>
      <c r="E100" s="5"/>
      <c r="G100" s="8"/>
      <c r="I100" s="25"/>
      <c r="J100" s="25"/>
      <c r="K100" s="25"/>
      <c r="L100" s="25"/>
      <c r="M100" s="25"/>
    </row>
    <row r="101" spans="1:15">
      <c r="A101" s="2"/>
      <c r="B101" s="21"/>
      <c r="C101" s="3"/>
      <c r="D101" s="19"/>
      <c r="E101" s="17"/>
      <c r="F101" s="7"/>
      <c r="G101" s="18"/>
      <c r="I101" s="27"/>
      <c r="J101" s="27"/>
      <c r="K101" s="27"/>
      <c r="L101" s="25"/>
      <c r="M101" s="25"/>
    </row>
    <row r="102" spans="1:15">
      <c r="A102" s="2"/>
      <c r="B102" s="21"/>
      <c r="C102" s="3"/>
      <c r="D102" s="19"/>
      <c r="E102" s="17"/>
      <c r="F102" s="7"/>
      <c r="G102" s="18"/>
      <c r="I102" s="27"/>
      <c r="J102" s="27"/>
      <c r="K102" s="27"/>
      <c r="L102" s="25"/>
      <c r="M102" s="25"/>
    </row>
    <row r="103" spans="1:15">
      <c r="A103" s="2"/>
      <c r="C103" s="3"/>
      <c r="D103" s="19"/>
      <c r="E103" s="5"/>
      <c r="G103" s="18"/>
      <c r="I103" s="25"/>
      <c r="J103" s="25"/>
      <c r="K103" s="25"/>
      <c r="L103" s="25"/>
      <c r="M103" s="25"/>
    </row>
    <row r="104" spans="1:15">
      <c r="A104" s="2"/>
      <c r="B104" s="21"/>
      <c r="C104" s="3"/>
      <c r="D104" s="19"/>
      <c r="E104" s="17"/>
      <c r="F104" s="7"/>
      <c r="G104" s="18"/>
      <c r="I104" s="27"/>
      <c r="J104" s="27"/>
      <c r="K104" s="27"/>
      <c r="L104" s="25"/>
      <c r="M104" s="25"/>
    </row>
    <row r="105" spans="1:15">
      <c r="A105" s="2"/>
      <c r="B105" s="21"/>
      <c r="C105" s="3"/>
      <c r="D105" s="19"/>
      <c r="E105" s="6"/>
      <c r="F105" s="6"/>
      <c r="G105" s="6"/>
      <c r="I105" s="27"/>
      <c r="J105" s="27"/>
      <c r="K105" s="27"/>
      <c r="L105" s="25"/>
      <c r="M105" s="25"/>
    </row>
    <row r="106" spans="1:15">
      <c r="A106" s="2"/>
      <c r="B106" s="21"/>
      <c r="C106" s="3"/>
      <c r="D106" s="19"/>
      <c r="E106" s="6"/>
      <c r="F106" s="6"/>
      <c r="G106" s="6"/>
      <c r="I106" s="27"/>
      <c r="J106" s="27"/>
      <c r="K106" s="27"/>
      <c r="L106" s="25"/>
      <c r="M106" s="25"/>
    </row>
    <row r="107" spans="1:15">
      <c r="A107" s="2"/>
      <c r="B107" s="21"/>
      <c r="C107" s="3"/>
      <c r="D107" s="19"/>
      <c r="E107" s="6"/>
      <c r="F107" s="6"/>
      <c r="G107" s="6"/>
      <c r="I107" s="27"/>
      <c r="J107" s="27"/>
      <c r="K107" s="27"/>
      <c r="L107" s="25"/>
      <c r="M107" s="25"/>
    </row>
    <row r="108" spans="1:15">
      <c r="E108" s="17"/>
      <c r="I108" s="25"/>
      <c r="J108" s="25"/>
      <c r="K108" s="25"/>
      <c r="L108" s="25"/>
      <c r="M108" s="25"/>
    </row>
    <row r="109" spans="1:15">
      <c r="E109" s="17"/>
      <c r="I109" s="25"/>
      <c r="J109" s="25"/>
      <c r="K109" s="25"/>
      <c r="L109" s="25"/>
      <c r="M109" s="25"/>
    </row>
    <row r="110" spans="1:15">
      <c r="E110" s="17"/>
      <c r="I110" s="25"/>
      <c r="J110" s="25"/>
      <c r="K110" s="25"/>
      <c r="L110" s="25"/>
      <c r="M110" s="26"/>
      <c r="O110" s="23"/>
    </row>
    <row r="111" spans="1:15">
      <c r="I111" s="25"/>
      <c r="J111" s="25"/>
      <c r="K111" s="25"/>
      <c r="L111" s="25"/>
      <c r="M111" s="25"/>
    </row>
    <row r="112" spans="1:15">
      <c r="I112" s="25"/>
      <c r="J112" s="25"/>
      <c r="K112" s="25"/>
      <c r="L112" s="25"/>
      <c r="M112" s="25"/>
    </row>
    <row r="113" spans="9:13">
      <c r="I113" s="25"/>
      <c r="J113" s="25"/>
      <c r="K113" s="25"/>
      <c r="L113" s="25"/>
      <c r="M113" s="25"/>
    </row>
    <row r="114" spans="9:13">
      <c r="I114" s="25"/>
      <c r="J114" s="25"/>
      <c r="K114" s="25"/>
      <c r="L114" s="25"/>
      <c r="M114" s="25"/>
    </row>
    <row r="115" spans="9:13">
      <c r="I115" s="25"/>
      <c r="J115" s="25"/>
      <c r="K115" s="25"/>
      <c r="L115" s="25"/>
      <c r="M115" s="25"/>
    </row>
    <row r="116" spans="9:13">
      <c r="I116" s="25"/>
      <c r="J116" s="25"/>
      <c r="K116" s="25"/>
      <c r="L116" s="25"/>
      <c r="M116" s="25"/>
    </row>
    <row r="117" spans="9:13">
      <c r="I117" s="25"/>
      <c r="J117" s="25"/>
      <c r="K117" s="25"/>
      <c r="L117" s="25"/>
      <c r="M117" s="25"/>
    </row>
  </sheetData>
  <autoFilter ref="A4:O29" xr:uid="{00000000-0009-0000-0000-000000000000}">
    <sortState xmlns:xlrd2="http://schemas.microsoft.com/office/spreadsheetml/2017/richdata2" ref="A5:O26">
      <sortCondition ref="A4:A26"/>
    </sortState>
  </autoFilter>
  <mergeCells count="1">
    <mergeCell ref="A1:O1"/>
  </mergeCells>
  <phoneticPr fontId="2" type="noConversion"/>
  <printOptions gridLines="1"/>
  <pageMargins left="0.5" right="0.25" top="0.5" bottom="0.5" header="0.25" footer="0.5"/>
  <pageSetup paperSize="5" scale="86" fitToHeight="0" orientation="landscape" r:id="rId1"/>
  <headerFooter alignWithMargins="0">
    <oddHeader>&amp;L&amp;"Arial,Bold"Use discretion when distributing!   Sensitive Information!&amp;R&amp;"Arial,Bold"Use discretion when distributing!   Sensitive Information!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4"/>
  <sheetViews>
    <sheetView zoomScale="106" zoomScaleNormal="106" workbookViewId="0">
      <selection activeCell="A24" sqref="A24"/>
    </sheetView>
  </sheetViews>
  <sheetFormatPr defaultRowHeight="12.75"/>
  <cols>
    <col min="1" max="1" width="21.5703125" style="8" customWidth="1"/>
    <col min="2" max="2" width="14" style="8" bestFit="1" customWidth="1"/>
    <col min="3" max="3" width="12.7109375" style="1" bestFit="1" customWidth="1"/>
    <col min="4" max="4" width="13.140625" style="9" bestFit="1" customWidth="1"/>
    <col min="5" max="5" width="11.85546875" style="11" bestFit="1" customWidth="1"/>
    <col min="6" max="6" width="10.85546875" style="10" bestFit="1" customWidth="1"/>
    <col min="7" max="7" width="12" style="11" bestFit="1" customWidth="1"/>
    <col min="8" max="8" width="15.5703125" style="1" customWidth="1"/>
    <col min="9" max="9" width="13.140625" style="9" bestFit="1" customWidth="1"/>
    <col min="10" max="10" width="13.140625" style="12" bestFit="1" customWidth="1"/>
    <col min="11" max="11" width="11.85546875" style="13" customWidth="1"/>
    <col min="12" max="12" width="11.5703125" style="13" customWidth="1"/>
    <col min="13" max="13" width="11" style="13" customWidth="1"/>
    <col min="14" max="14" width="10.85546875" style="13" customWidth="1"/>
    <col min="15" max="15" width="13.5703125" style="1" customWidth="1"/>
    <col min="16" max="16" width="12.7109375" style="22" bestFit="1" customWidth="1"/>
    <col min="17" max="17" width="16.85546875" style="8" bestFit="1" customWidth="1"/>
    <col min="18" max="16384" width="9.140625" style="8"/>
  </cols>
  <sheetData>
    <row r="1" spans="1:17">
      <c r="A1" s="144" t="s">
        <v>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7" ht="12.75" customHeight="1"/>
    <row r="3" spans="1:17">
      <c r="I3" s="10"/>
      <c r="J3" s="14"/>
    </row>
    <row r="4" spans="1:17" s="20" customFormat="1" ht="51" customHeight="1">
      <c r="A4" s="46" t="s">
        <v>4</v>
      </c>
      <c r="B4" s="47" t="s">
        <v>26</v>
      </c>
      <c r="C4" s="48" t="s">
        <v>30</v>
      </c>
      <c r="D4" s="49" t="s">
        <v>0</v>
      </c>
      <c r="E4" s="50" t="s">
        <v>1</v>
      </c>
      <c r="F4" s="49" t="s">
        <v>2</v>
      </c>
      <c r="G4" s="50" t="s">
        <v>36</v>
      </c>
      <c r="H4" s="48" t="s">
        <v>35</v>
      </c>
      <c r="I4" s="49" t="s">
        <v>34</v>
      </c>
      <c r="J4" s="51" t="s">
        <v>37</v>
      </c>
      <c r="K4" s="52" t="s">
        <v>38</v>
      </c>
      <c r="L4" s="52" t="s">
        <v>39</v>
      </c>
      <c r="M4" s="52" t="s">
        <v>40</v>
      </c>
      <c r="N4" s="52" t="s">
        <v>41</v>
      </c>
      <c r="O4" s="48" t="s">
        <v>42</v>
      </c>
      <c r="P4" s="53" t="s">
        <v>43</v>
      </c>
    </row>
    <row r="5" spans="1:17" s="34" customFormat="1">
      <c r="A5" s="54" t="s">
        <v>18</v>
      </c>
      <c r="B5" s="55">
        <v>1.5</v>
      </c>
      <c r="C5" s="55" t="s">
        <v>70</v>
      </c>
      <c r="D5" s="56">
        <v>83945</v>
      </c>
      <c r="E5" s="57">
        <v>0.11</v>
      </c>
      <c r="F5" s="58">
        <v>0</v>
      </c>
      <c r="G5" s="57">
        <v>1.4500000000000001E-2</v>
      </c>
      <c r="H5" s="55" t="s">
        <v>69</v>
      </c>
      <c r="I5" s="56">
        <f>+(D5*(1+(E5+G5)))+F5+3000</f>
        <v>97396.152500000011</v>
      </c>
      <c r="J5" s="59">
        <v>24</v>
      </c>
      <c r="K5" s="59">
        <v>251</v>
      </c>
      <c r="L5" s="59">
        <v>20</v>
      </c>
      <c r="M5" s="59">
        <v>7</v>
      </c>
      <c r="N5" s="59">
        <v>3</v>
      </c>
      <c r="O5" s="55" t="s">
        <v>27</v>
      </c>
      <c r="P5" s="60"/>
      <c r="Q5" s="35"/>
    </row>
    <row r="6" spans="1:17" s="34" customFormat="1">
      <c r="A6" s="34" t="s">
        <v>122</v>
      </c>
      <c r="B6" s="33"/>
      <c r="C6" s="35"/>
      <c r="D6" s="36"/>
      <c r="E6" s="37"/>
      <c r="F6" s="36"/>
      <c r="G6" s="41"/>
      <c r="H6" s="43"/>
      <c r="I6" s="38"/>
      <c r="J6" s="39"/>
      <c r="K6" s="39"/>
      <c r="L6" s="39"/>
      <c r="M6" s="40"/>
      <c r="N6" s="33"/>
      <c r="P6" s="35"/>
    </row>
    <row r="7" spans="1:17">
      <c r="A7" s="54" t="s">
        <v>103</v>
      </c>
      <c r="B7" s="62"/>
      <c r="C7" s="62"/>
      <c r="D7" s="56"/>
      <c r="E7" s="57"/>
      <c r="F7" s="58"/>
      <c r="G7" s="57"/>
      <c r="H7" s="55"/>
      <c r="I7" s="56">
        <f t="shared" ref="I7:I12" si="0">+(D7*(1+(E7+G7)))+F7</f>
        <v>0</v>
      </c>
      <c r="J7" s="59"/>
      <c r="K7" s="59"/>
      <c r="L7" s="59"/>
      <c r="M7" s="59"/>
      <c r="N7" s="59"/>
      <c r="O7" s="55"/>
      <c r="P7" s="69"/>
      <c r="Q7" s="9"/>
    </row>
    <row r="8" spans="1:17" s="34" customFormat="1">
      <c r="A8" s="54" t="s">
        <v>13</v>
      </c>
      <c r="B8" s="55">
        <v>2</v>
      </c>
      <c r="C8" s="55" t="s">
        <v>92</v>
      </c>
      <c r="D8" s="56">
        <v>70742</v>
      </c>
      <c r="E8" s="57">
        <v>0.11</v>
      </c>
      <c r="F8" s="58">
        <v>0</v>
      </c>
      <c r="G8" s="57">
        <v>0</v>
      </c>
      <c r="H8" s="55">
        <v>0</v>
      </c>
      <c r="I8" s="56">
        <f t="shared" si="0"/>
        <v>78523.62000000001</v>
      </c>
      <c r="J8" s="59" t="s">
        <v>93</v>
      </c>
      <c r="K8" s="59">
        <v>260</v>
      </c>
      <c r="L8" s="59">
        <v>25</v>
      </c>
      <c r="M8" s="59">
        <v>12</v>
      </c>
      <c r="N8" s="59">
        <v>3</v>
      </c>
      <c r="O8" s="55" t="s">
        <v>59</v>
      </c>
      <c r="P8" s="60">
        <v>72157</v>
      </c>
      <c r="Q8" s="35"/>
    </row>
    <row r="9" spans="1:17">
      <c r="A9" s="61" t="s">
        <v>14</v>
      </c>
      <c r="B9" s="62">
        <v>2</v>
      </c>
      <c r="C9" s="62"/>
      <c r="D9" s="63">
        <v>92471</v>
      </c>
      <c r="E9" s="64">
        <v>0</v>
      </c>
      <c r="F9" s="65">
        <v>0</v>
      </c>
      <c r="G9" s="64"/>
      <c r="H9" s="66"/>
      <c r="I9" s="56">
        <f t="shared" si="0"/>
        <v>92471</v>
      </c>
      <c r="J9" s="67">
        <v>6.5</v>
      </c>
      <c r="K9" s="68">
        <v>260</v>
      </c>
      <c r="L9" s="68">
        <v>20</v>
      </c>
      <c r="M9" s="68">
        <v>11</v>
      </c>
      <c r="N9" s="68">
        <v>6</v>
      </c>
      <c r="O9" s="62"/>
      <c r="P9" s="69"/>
      <c r="Q9" s="9"/>
    </row>
    <row r="10" spans="1:17">
      <c r="A10" s="54" t="s">
        <v>109</v>
      </c>
      <c r="B10" s="55">
        <v>0</v>
      </c>
      <c r="C10" s="55" t="s">
        <v>92</v>
      </c>
      <c r="D10" s="56">
        <v>102823</v>
      </c>
      <c r="E10" s="57">
        <v>0.11</v>
      </c>
      <c r="F10" s="58">
        <v>0</v>
      </c>
      <c r="G10" s="57">
        <v>1.4500000000000001E-2</v>
      </c>
      <c r="H10" s="55" t="s">
        <v>69</v>
      </c>
      <c r="I10" s="56">
        <f>+(D10*(1+(E10+G10)))+F10+3000</f>
        <v>118624.46350000001</v>
      </c>
      <c r="J10" s="59">
        <v>25</v>
      </c>
      <c r="K10" s="59">
        <v>260</v>
      </c>
      <c r="L10" s="59">
        <v>25</v>
      </c>
      <c r="M10" s="59">
        <v>9</v>
      </c>
      <c r="N10" s="59">
        <v>3</v>
      </c>
      <c r="O10" s="55" t="s">
        <v>27</v>
      </c>
      <c r="P10" s="60"/>
      <c r="Q10" s="9"/>
    </row>
    <row r="11" spans="1:17">
      <c r="A11" s="54" t="s">
        <v>19</v>
      </c>
      <c r="B11" s="55">
        <v>0.7</v>
      </c>
      <c r="C11" s="55" t="s">
        <v>68</v>
      </c>
      <c r="D11" s="56">
        <v>63240</v>
      </c>
      <c r="E11" s="57">
        <v>0.1</v>
      </c>
      <c r="F11" s="58"/>
      <c r="G11" s="57"/>
      <c r="H11" s="55"/>
      <c r="I11" s="56">
        <f t="shared" si="0"/>
        <v>69564</v>
      </c>
      <c r="J11" s="59">
        <v>1</v>
      </c>
      <c r="K11" s="59">
        <v>260</v>
      </c>
      <c r="L11" s="59">
        <v>15</v>
      </c>
      <c r="M11" s="59">
        <v>8</v>
      </c>
      <c r="N11" s="59">
        <v>3</v>
      </c>
      <c r="O11" s="55" t="s">
        <v>27</v>
      </c>
      <c r="P11" s="60"/>
      <c r="Q11" s="9"/>
    </row>
    <row r="12" spans="1:17" s="34" customFormat="1">
      <c r="A12" s="61" t="s">
        <v>15</v>
      </c>
      <c r="B12" s="62">
        <v>1</v>
      </c>
      <c r="C12" s="62"/>
      <c r="D12" s="63">
        <v>85915</v>
      </c>
      <c r="E12" s="64">
        <v>0.1</v>
      </c>
      <c r="F12" s="65">
        <v>2000</v>
      </c>
      <c r="G12" s="64"/>
      <c r="H12" s="66"/>
      <c r="I12" s="56">
        <f t="shared" si="0"/>
        <v>96506.500000000015</v>
      </c>
      <c r="J12" s="68">
        <v>14</v>
      </c>
      <c r="K12" s="68">
        <v>260</v>
      </c>
      <c r="L12" s="68">
        <v>25</v>
      </c>
      <c r="M12" s="68">
        <v>10</v>
      </c>
      <c r="N12" s="68">
        <v>3</v>
      </c>
      <c r="O12" s="62"/>
      <c r="P12" s="69"/>
      <c r="Q12" s="35"/>
    </row>
    <row r="13" spans="1:17" s="34" customFormat="1">
      <c r="A13" s="54" t="s">
        <v>20</v>
      </c>
      <c r="B13" s="55">
        <v>1</v>
      </c>
      <c r="C13" s="55" t="s">
        <v>92</v>
      </c>
      <c r="D13" s="56">
        <v>73729</v>
      </c>
      <c r="E13" s="57">
        <v>0.11</v>
      </c>
      <c r="F13" s="58"/>
      <c r="G13" s="57">
        <v>1.4500000000000001E-2</v>
      </c>
      <c r="H13" s="55" t="s">
        <v>119</v>
      </c>
      <c r="I13" s="56">
        <f>+(D13*(1+(E13+G13)))+F13+4000</f>
        <v>86908.260500000004</v>
      </c>
      <c r="J13" s="59">
        <v>9</v>
      </c>
      <c r="K13" s="59">
        <v>260</v>
      </c>
      <c r="L13" s="59">
        <v>20</v>
      </c>
      <c r="M13" s="59">
        <v>7</v>
      </c>
      <c r="N13" s="59">
        <v>3</v>
      </c>
      <c r="O13" s="55" t="s">
        <v>63</v>
      </c>
      <c r="P13" s="60"/>
      <c r="Q13" s="35"/>
    </row>
    <row r="14" spans="1:17" s="34" customFormat="1">
      <c r="A14" s="54" t="s">
        <v>21</v>
      </c>
      <c r="B14" s="55">
        <v>0.75</v>
      </c>
      <c r="C14" s="55" t="s">
        <v>53</v>
      </c>
      <c r="D14" s="56">
        <v>88261</v>
      </c>
      <c r="E14" s="57">
        <v>0.1</v>
      </c>
      <c r="F14" s="58">
        <v>0</v>
      </c>
      <c r="G14" s="57">
        <v>1.4500000000000001E-2</v>
      </c>
      <c r="H14" s="55" t="s">
        <v>104</v>
      </c>
      <c r="I14" s="56">
        <f>+(D14*(1+(E14+G14)))+F14+2700</f>
        <v>101066.8845</v>
      </c>
      <c r="J14" s="59">
        <v>9</v>
      </c>
      <c r="K14" s="59">
        <v>260</v>
      </c>
      <c r="L14" s="59">
        <v>15</v>
      </c>
      <c r="M14" s="59">
        <v>8</v>
      </c>
      <c r="N14" s="72">
        <v>3</v>
      </c>
      <c r="O14" s="55" t="s">
        <v>59</v>
      </c>
      <c r="P14" s="82"/>
      <c r="Q14" s="35"/>
    </row>
    <row r="15" spans="1:17">
      <c r="A15" s="54" t="s">
        <v>24</v>
      </c>
      <c r="B15" s="62"/>
      <c r="C15" s="62"/>
      <c r="D15" s="63">
        <v>73309</v>
      </c>
      <c r="E15" s="64">
        <v>0.11</v>
      </c>
      <c r="F15" s="65">
        <v>4132</v>
      </c>
      <c r="G15" s="64"/>
      <c r="H15" s="66"/>
      <c r="I15" s="56">
        <f t="shared" ref="I15:I29" si="1">+(D15*(1+(E15+G15)))+F15</f>
        <v>85504.99</v>
      </c>
      <c r="J15" s="68">
        <v>6</v>
      </c>
      <c r="K15" s="68">
        <v>260</v>
      </c>
      <c r="L15" s="68">
        <v>25</v>
      </c>
      <c r="M15" s="68">
        <v>10</v>
      </c>
      <c r="N15" s="70">
        <v>3</v>
      </c>
      <c r="O15" s="62"/>
      <c r="P15" s="71"/>
      <c r="Q15" s="9"/>
    </row>
    <row r="16" spans="1:17">
      <c r="A16" s="54" t="s">
        <v>84</v>
      </c>
      <c r="B16" s="62"/>
      <c r="C16" s="62"/>
      <c r="D16" s="63">
        <v>55825</v>
      </c>
      <c r="E16" s="64">
        <v>0.1</v>
      </c>
      <c r="F16" s="65">
        <v>0</v>
      </c>
      <c r="G16" s="64"/>
      <c r="H16" s="66"/>
      <c r="I16" s="56">
        <f t="shared" si="1"/>
        <v>61407.500000000007</v>
      </c>
      <c r="J16" s="68">
        <v>16</v>
      </c>
      <c r="K16" s="68">
        <v>260</v>
      </c>
      <c r="L16" s="68"/>
      <c r="M16" s="68"/>
      <c r="N16" s="68"/>
      <c r="O16" s="62"/>
      <c r="P16" s="69"/>
      <c r="Q16" s="9"/>
    </row>
    <row r="17" spans="1:18" s="34" customFormat="1">
      <c r="A17" s="54" t="s">
        <v>8</v>
      </c>
      <c r="B17" s="55">
        <v>0.5</v>
      </c>
      <c r="C17" s="55" t="s">
        <v>62</v>
      </c>
      <c r="D17" s="56">
        <v>70800</v>
      </c>
      <c r="E17" s="57">
        <v>0.11</v>
      </c>
      <c r="F17" s="58">
        <v>0</v>
      </c>
      <c r="G17" s="57">
        <v>1.4500000000000001E-2</v>
      </c>
      <c r="H17" s="55">
        <v>0</v>
      </c>
      <c r="I17" s="56">
        <f t="shared" si="1"/>
        <v>79614.600000000006</v>
      </c>
      <c r="J17" s="59">
        <v>25</v>
      </c>
      <c r="K17" s="59">
        <v>260</v>
      </c>
      <c r="L17" s="59">
        <v>20</v>
      </c>
      <c r="M17" s="59">
        <v>10</v>
      </c>
      <c r="N17" s="72">
        <v>4</v>
      </c>
      <c r="O17" s="55" t="s">
        <v>63</v>
      </c>
      <c r="P17" s="60">
        <v>0</v>
      </c>
      <c r="Q17" s="35"/>
    </row>
    <row r="18" spans="1:18" s="34" customFormat="1">
      <c r="A18" s="34" t="s">
        <v>121</v>
      </c>
      <c r="B18" s="84">
        <v>2</v>
      </c>
      <c r="C18" s="85" t="s">
        <v>53</v>
      </c>
      <c r="D18" s="86">
        <v>89295</v>
      </c>
      <c r="E18" s="87">
        <v>0.11</v>
      </c>
      <c r="F18" s="86">
        <v>0</v>
      </c>
      <c r="G18" s="88">
        <v>1.4500000000000001E-2</v>
      </c>
      <c r="H18" s="89">
        <v>0</v>
      </c>
      <c r="I18" s="56">
        <f t="shared" si="1"/>
        <v>100412.22750000001</v>
      </c>
      <c r="J18" s="90">
        <v>6.5</v>
      </c>
      <c r="K18" s="91">
        <v>260</v>
      </c>
      <c r="L18" s="91">
        <v>20</v>
      </c>
      <c r="M18" s="91">
        <v>14</v>
      </c>
      <c r="N18" s="84">
        <v>3</v>
      </c>
      <c r="O18" s="82" t="s">
        <v>63</v>
      </c>
      <c r="P18" s="92" t="s">
        <v>56</v>
      </c>
      <c r="Q18" s="93"/>
    </row>
    <row r="19" spans="1:18">
      <c r="A19" s="61" t="s">
        <v>9</v>
      </c>
      <c r="B19" s="62">
        <v>1</v>
      </c>
      <c r="C19" s="62" t="s">
        <v>33</v>
      </c>
      <c r="D19" s="63">
        <v>64470</v>
      </c>
      <c r="E19" s="64">
        <v>0.1</v>
      </c>
      <c r="F19" s="65"/>
      <c r="G19" s="64"/>
      <c r="H19" s="62"/>
      <c r="I19" s="56">
        <f t="shared" si="1"/>
        <v>70917</v>
      </c>
      <c r="J19" s="68">
        <v>2</v>
      </c>
      <c r="K19" s="68">
        <v>260</v>
      </c>
      <c r="L19" s="68">
        <v>20</v>
      </c>
      <c r="M19" s="68">
        <v>10</v>
      </c>
      <c r="N19" s="68">
        <v>3</v>
      </c>
      <c r="O19" s="62" t="s">
        <v>27</v>
      </c>
      <c r="P19" s="69">
        <v>65436</v>
      </c>
      <c r="Q19" s="9"/>
    </row>
    <row r="20" spans="1:18">
      <c r="A20" s="54" t="s">
        <v>100</v>
      </c>
      <c r="B20" s="62">
        <v>1</v>
      </c>
      <c r="C20" s="55" t="s">
        <v>53</v>
      </c>
      <c r="D20" s="56">
        <v>68250</v>
      </c>
      <c r="E20" s="57">
        <v>0.11</v>
      </c>
      <c r="F20" s="58">
        <v>0</v>
      </c>
      <c r="G20" s="57">
        <v>1.4500000000000001E-2</v>
      </c>
      <c r="H20" s="55"/>
      <c r="I20" s="56">
        <f t="shared" si="1"/>
        <v>76747.125</v>
      </c>
      <c r="J20" s="80">
        <v>0.5</v>
      </c>
      <c r="K20" s="59">
        <v>260</v>
      </c>
      <c r="L20" s="59">
        <v>20</v>
      </c>
      <c r="M20" s="59">
        <v>10</v>
      </c>
      <c r="N20" s="59">
        <v>4</v>
      </c>
      <c r="O20" s="62"/>
      <c r="P20" s="69"/>
      <c r="Q20" s="9"/>
    </row>
    <row r="21" spans="1:18">
      <c r="A21" s="61" t="s">
        <v>16</v>
      </c>
      <c r="B21" s="62"/>
      <c r="C21" s="62"/>
      <c r="D21" s="63">
        <v>83922</v>
      </c>
      <c r="E21" s="64">
        <v>0.11</v>
      </c>
      <c r="F21" s="65">
        <v>0</v>
      </c>
      <c r="G21" s="64"/>
      <c r="H21" s="66"/>
      <c r="I21" s="56">
        <f t="shared" si="1"/>
        <v>93153.420000000013</v>
      </c>
      <c r="J21" s="68"/>
      <c r="K21" s="68">
        <v>260</v>
      </c>
      <c r="L21" s="68"/>
      <c r="M21" s="68"/>
      <c r="N21" s="68"/>
      <c r="O21" s="62"/>
      <c r="P21" s="71"/>
      <c r="Q21" s="9"/>
    </row>
    <row r="22" spans="1:18">
      <c r="A22" s="54" t="s">
        <v>50</v>
      </c>
      <c r="B22" s="55">
        <v>1</v>
      </c>
      <c r="C22" s="55" t="s">
        <v>92</v>
      </c>
      <c r="D22" s="56">
        <v>90000</v>
      </c>
      <c r="E22" s="57">
        <v>0.11</v>
      </c>
      <c r="F22" s="58"/>
      <c r="G22" s="57">
        <v>1.4500000000000001E-2</v>
      </c>
      <c r="H22" s="55"/>
      <c r="I22" s="56">
        <f t="shared" si="1"/>
        <v>101205</v>
      </c>
      <c r="J22" s="59">
        <v>2</v>
      </c>
      <c r="K22" s="59">
        <v>255</v>
      </c>
      <c r="L22" s="59">
        <v>20</v>
      </c>
      <c r="M22" s="59">
        <v>10</v>
      </c>
      <c r="N22" s="59">
        <v>3</v>
      </c>
      <c r="O22" s="55" t="s">
        <v>63</v>
      </c>
      <c r="P22" s="60">
        <f>D22*1.02</f>
        <v>91800</v>
      </c>
    </row>
    <row r="23" spans="1:18">
      <c r="A23" s="61" t="s">
        <v>22</v>
      </c>
      <c r="B23" s="62">
        <v>0</v>
      </c>
      <c r="C23" s="55" t="s">
        <v>53</v>
      </c>
      <c r="D23" s="63">
        <v>80000</v>
      </c>
      <c r="E23" s="64">
        <v>0.1</v>
      </c>
      <c r="F23" s="65">
        <v>0</v>
      </c>
      <c r="G23" s="64">
        <v>1.4500000000000001E-2</v>
      </c>
      <c r="H23" s="55" t="s">
        <v>110</v>
      </c>
      <c r="I23" s="56">
        <f>+(D23*(1+(E23+G23)))+F23+4000</f>
        <v>93160</v>
      </c>
      <c r="J23" s="68">
        <v>14</v>
      </c>
      <c r="K23" s="68">
        <v>260</v>
      </c>
      <c r="L23" s="68">
        <v>20</v>
      </c>
      <c r="M23" s="68">
        <v>8</v>
      </c>
      <c r="N23" s="68">
        <v>3</v>
      </c>
      <c r="O23" s="55" t="s">
        <v>27</v>
      </c>
      <c r="P23" s="60" t="s">
        <v>56</v>
      </c>
      <c r="Q23" s="9"/>
    </row>
    <row r="24" spans="1:18">
      <c r="A24" s="73" t="s">
        <v>23</v>
      </c>
      <c r="B24" s="74">
        <v>3</v>
      </c>
      <c r="C24" s="74" t="s">
        <v>53</v>
      </c>
      <c r="D24" s="75">
        <v>110500</v>
      </c>
      <c r="E24" s="76">
        <v>0.1</v>
      </c>
      <c r="F24" s="77"/>
      <c r="G24" s="76">
        <v>1.4500000000000001E-2</v>
      </c>
      <c r="H24" s="74"/>
      <c r="I24" s="56">
        <f t="shared" si="1"/>
        <v>123152.25</v>
      </c>
      <c r="J24" s="78">
        <v>19</v>
      </c>
      <c r="K24" s="78">
        <v>260</v>
      </c>
      <c r="L24" s="78">
        <v>25</v>
      </c>
      <c r="M24" s="78">
        <v>10</v>
      </c>
      <c r="N24" s="78">
        <v>3</v>
      </c>
      <c r="O24" s="74" t="s">
        <v>27</v>
      </c>
      <c r="P24" s="79">
        <v>120000</v>
      </c>
      <c r="Q24" s="9"/>
    </row>
    <row r="25" spans="1:18">
      <c r="A25" s="61" t="s">
        <v>17</v>
      </c>
      <c r="B25" s="62"/>
      <c r="C25" s="62"/>
      <c r="D25" s="63">
        <v>78988</v>
      </c>
      <c r="E25" s="64">
        <v>0.11</v>
      </c>
      <c r="F25" s="65">
        <v>2000</v>
      </c>
      <c r="G25" s="64"/>
      <c r="H25" s="66"/>
      <c r="I25" s="56">
        <f t="shared" si="1"/>
        <v>89676.680000000008</v>
      </c>
      <c r="J25" s="68">
        <v>6</v>
      </c>
      <c r="K25" s="68">
        <v>248</v>
      </c>
      <c r="L25" s="68"/>
      <c r="M25" s="68"/>
      <c r="N25" s="68"/>
      <c r="O25" s="62"/>
      <c r="P25" s="71"/>
      <c r="R25" s="15"/>
    </row>
    <row r="26" spans="1:18" s="34" customFormat="1">
      <c r="A26" s="54" t="s">
        <v>11</v>
      </c>
      <c r="B26" s="55">
        <v>2</v>
      </c>
      <c r="C26" s="55" t="s">
        <v>76</v>
      </c>
      <c r="D26" s="56">
        <v>74492</v>
      </c>
      <c r="E26" s="57">
        <v>0.11</v>
      </c>
      <c r="F26" s="58"/>
      <c r="G26" s="57">
        <v>1.4500000000000001E-2</v>
      </c>
      <c r="H26" s="55"/>
      <c r="I26" s="56">
        <f t="shared" si="1"/>
        <v>83766.254000000001</v>
      </c>
      <c r="J26" s="59">
        <v>2</v>
      </c>
      <c r="K26" s="59">
        <v>260</v>
      </c>
      <c r="L26" s="59">
        <v>25</v>
      </c>
      <c r="M26" s="59">
        <v>9</v>
      </c>
      <c r="N26" s="59">
        <v>3</v>
      </c>
      <c r="O26" s="55" t="s">
        <v>27</v>
      </c>
      <c r="P26" s="60"/>
      <c r="Q26" s="35"/>
    </row>
    <row r="27" spans="1:18" s="34" customFormat="1">
      <c r="A27" s="54" t="s">
        <v>51</v>
      </c>
      <c r="B27" s="55">
        <v>1</v>
      </c>
      <c r="C27" s="55" t="s">
        <v>53</v>
      </c>
      <c r="D27" s="56">
        <v>74100</v>
      </c>
      <c r="E27" s="57">
        <v>0.11</v>
      </c>
      <c r="F27" s="58"/>
      <c r="G27" s="57">
        <v>1.4500000000000001E-2</v>
      </c>
      <c r="H27" s="55"/>
      <c r="I27" s="56">
        <f t="shared" si="1"/>
        <v>83325.45</v>
      </c>
      <c r="J27" s="59" t="s">
        <v>95</v>
      </c>
      <c r="K27" s="59">
        <v>260</v>
      </c>
      <c r="L27" s="59">
        <v>20</v>
      </c>
      <c r="M27" s="59">
        <v>10</v>
      </c>
      <c r="N27" s="59">
        <v>3</v>
      </c>
      <c r="O27" s="55" t="s">
        <v>27</v>
      </c>
      <c r="P27" s="60" t="s">
        <v>96</v>
      </c>
      <c r="Q27" s="35"/>
    </row>
    <row r="28" spans="1:18" s="34" customFormat="1">
      <c r="A28" s="54" t="s">
        <v>102</v>
      </c>
      <c r="B28" s="55">
        <v>3</v>
      </c>
      <c r="C28" s="54" t="s">
        <v>33</v>
      </c>
      <c r="D28" s="56">
        <v>90165</v>
      </c>
      <c r="E28" s="57">
        <v>0.11</v>
      </c>
      <c r="F28" s="58"/>
      <c r="G28" s="57">
        <v>1.4500000000000001E-2</v>
      </c>
      <c r="H28" s="55" t="s">
        <v>124</v>
      </c>
      <c r="I28" s="56">
        <f t="shared" si="1"/>
        <v>101390.54250000001</v>
      </c>
      <c r="J28" s="59">
        <v>6</v>
      </c>
      <c r="K28" s="59">
        <v>260</v>
      </c>
      <c r="L28" s="59">
        <v>20</v>
      </c>
      <c r="M28" s="59">
        <v>13</v>
      </c>
      <c r="N28" s="59">
        <v>4</v>
      </c>
      <c r="O28" s="81" t="s">
        <v>27</v>
      </c>
      <c r="P28" s="60">
        <v>93795</v>
      </c>
      <c r="Q28" s="35"/>
    </row>
    <row r="29" spans="1:18" s="34" customFormat="1">
      <c r="A29" s="54" t="s">
        <v>49</v>
      </c>
      <c r="B29" s="55">
        <v>0.625</v>
      </c>
      <c r="C29" s="55" t="s">
        <v>53</v>
      </c>
      <c r="D29" s="56">
        <v>70946.3</v>
      </c>
      <c r="E29" s="57">
        <v>0.11</v>
      </c>
      <c r="F29" s="58"/>
      <c r="G29" s="57"/>
      <c r="H29" s="55"/>
      <c r="I29" s="56">
        <f t="shared" si="1"/>
        <v>78750.393000000011</v>
      </c>
      <c r="J29" s="59">
        <v>5</v>
      </c>
      <c r="K29" s="59">
        <v>244</v>
      </c>
      <c r="L29" s="59">
        <v>20</v>
      </c>
      <c r="M29" s="59">
        <v>0</v>
      </c>
      <c r="N29" s="59">
        <v>3</v>
      </c>
      <c r="O29" s="55" t="s">
        <v>27</v>
      </c>
      <c r="P29" s="60"/>
      <c r="Q29" s="35"/>
    </row>
    <row r="30" spans="1:18">
      <c r="J30" s="25"/>
      <c r="K30" s="25"/>
      <c r="L30" s="25"/>
      <c r="M30" s="25"/>
      <c r="N30" s="25"/>
      <c r="Q30" s="9"/>
    </row>
    <row r="31" spans="1:18">
      <c r="B31" s="1"/>
      <c r="J31" s="25"/>
      <c r="K31" s="25"/>
      <c r="L31" s="25"/>
      <c r="M31" s="25"/>
      <c r="N31" s="25"/>
      <c r="Q31" s="9"/>
    </row>
    <row r="32" spans="1:18">
      <c r="B32" s="29"/>
      <c r="J32" s="25"/>
      <c r="K32" s="25"/>
      <c r="L32" s="25"/>
      <c r="M32" s="25"/>
      <c r="N32" s="25"/>
      <c r="P32" s="23"/>
      <c r="Q32" s="9"/>
    </row>
    <row r="33" spans="1:17">
      <c r="B33" s="29"/>
      <c r="J33" s="25"/>
      <c r="K33" s="25"/>
      <c r="L33" s="25"/>
      <c r="M33" s="25"/>
      <c r="N33" s="25"/>
      <c r="P33" s="23"/>
      <c r="Q33" s="9"/>
    </row>
    <row r="34" spans="1:17">
      <c r="B34" s="29"/>
      <c r="J34" s="25"/>
      <c r="K34" s="25"/>
      <c r="L34" s="25"/>
      <c r="M34" s="25"/>
      <c r="N34" s="25"/>
    </row>
    <row r="35" spans="1:17">
      <c r="B35" s="30"/>
      <c r="J35" s="25"/>
      <c r="K35" s="25"/>
      <c r="L35" s="25"/>
      <c r="M35" s="25"/>
      <c r="N35" s="25"/>
    </row>
    <row r="36" spans="1:17">
      <c r="B36" s="30"/>
      <c r="J36" s="25"/>
      <c r="K36" s="25"/>
      <c r="L36" s="25"/>
      <c r="M36" s="25"/>
      <c r="N36" s="25"/>
      <c r="P36" s="23"/>
    </row>
    <row r="37" spans="1:17">
      <c r="B37" s="29"/>
      <c r="J37" s="25"/>
      <c r="K37" s="25"/>
      <c r="L37" s="25"/>
      <c r="M37" s="25"/>
      <c r="N37" s="25"/>
    </row>
    <row r="38" spans="1:17">
      <c r="A38" s="2"/>
      <c r="B38" s="28"/>
      <c r="C38" s="21"/>
      <c r="D38" s="3"/>
      <c r="E38" s="19"/>
      <c r="F38" s="5"/>
      <c r="G38" s="7"/>
      <c r="H38" s="4"/>
      <c r="J38" s="27"/>
      <c r="K38" s="27"/>
      <c r="L38" s="27"/>
      <c r="M38" s="27"/>
      <c r="N38" s="25"/>
    </row>
    <row r="39" spans="1:17">
      <c r="A39" s="2"/>
      <c r="B39" s="31"/>
      <c r="C39" s="21"/>
      <c r="D39" s="3"/>
      <c r="E39" s="19"/>
      <c r="F39" s="5"/>
      <c r="G39" s="7"/>
      <c r="H39" s="4"/>
      <c r="J39" s="27"/>
      <c r="K39" s="27"/>
      <c r="L39" s="27"/>
      <c r="M39" s="27"/>
      <c r="N39" s="25"/>
    </row>
    <row r="40" spans="1:17">
      <c r="A40" s="2"/>
      <c r="B40" s="31"/>
      <c r="C40" s="21"/>
      <c r="D40" s="3"/>
      <c r="E40" s="19"/>
      <c r="F40" s="5"/>
      <c r="G40" s="7"/>
      <c r="H40" s="16"/>
      <c r="J40" s="27"/>
      <c r="K40" s="27"/>
      <c r="L40" s="27"/>
      <c r="M40" s="27"/>
      <c r="N40" s="25"/>
    </row>
    <row r="41" spans="1:17">
      <c r="A41" s="2"/>
      <c r="B41" s="32"/>
      <c r="C41" s="21"/>
      <c r="D41" s="3"/>
      <c r="E41" s="19"/>
      <c r="F41" s="5"/>
      <c r="G41" s="7"/>
      <c r="H41" s="4"/>
      <c r="J41" s="27"/>
      <c r="K41" s="27"/>
      <c r="L41" s="27"/>
      <c r="M41" s="27"/>
      <c r="N41" s="25"/>
    </row>
    <row r="42" spans="1:17">
      <c r="A42" s="2"/>
      <c r="B42" s="31"/>
      <c r="C42" s="21"/>
      <c r="D42" s="3"/>
      <c r="E42" s="19"/>
      <c r="F42" s="5"/>
      <c r="G42" s="7"/>
      <c r="H42" s="4"/>
      <c r="J42" s="27"/>
      <c r="K42" s="27"/>
      <c r="L42" s="27"/>
      <c r="M42" s="27"/>
      <c r="N42" s="25"/>
    </row>
    <row r="43" spans="1:17">
      <c r="A43" s="2"/>
      <c r="B43" s="31"/>
      <c r="C43" s="21"/>
      <c r="D43" s="3"/>
      <c r="E43" s="19"/>
      <c r="F43" s="5"/>
      <c r="G43" s="7"/>
      <c r="H43" s="4"/>
      <c r="J43" s="27"/>
      <c r="K43" s="27"/>
      <c r="L43" s="27"/>
      <c r="M43" s="27"/>
      <c r="N43" s="25"/>
    </row>
    <row r="44" spans="1:17">
      <c r="A44" s="2"/>
      <c r="B44" s="31"/>
      <c r="C44" s="21"/>
      <c r="D44" s="3"/>
      <c r="E44" s="19"/>
      <c r="F44" s="5"/>
      <c r="G44" s="7"/>
      <c r="H44" s="4"/>
      <c r="J44" s="27"/>
      <c r="K44" s="27"/>
      <c r="L44" s="27"/>
      <c r="M44" s="27"/>
      <c r="N44" s="25"/>
    </row>
    <row r="45" spans="1:17">
      <c r="A45" s="2"/>
      <c r="B45" s="31"/>
      <c r="C45" s="21"/>
      <c r="D45" s="3"/>
      <c r="E45" s="19"/>
      <c r="F45" s="5"/>
      <c r="G45" s="7"/>
      <c r="H45" s="4"/>
      <c r="J45" s="27"/>
      <c r="K45" s="27"/>
      <c r="L45" s="27"/>
      <c r="M45" s="27"/>
      <c r="N45" s="25"/>
    </row>
    <row r="46" spans="1:17">
      <c r="A46" s="2"/>
      <c r="B46" s="29"/>
      <c r="C46" s="21"/>
      <c r="D46" s="3"/>
      <c r="E46" s="19"/>
      <c r="F46" s="5"/>
      <c r="G46" s="7"/>
      <c r="H46" s="4"/>
      <c r="J46" s="27"/>
      <c r="K46" s="27"/>
      <c r="L46" s="27"/>
      <c r="M46" s="27"/>
      <c r="N46" s="26"/>
      <c r="P46" s="24"/>
    </row>
    <row r="47" spans="1:17">
      <c r="A47" s="2"/>
      <c r="B47" s="31"/>
      <c r="C47" s="21"/>
      <c r="D47" s="3"/>
      <c r="E47" s="19"/>
      <c r="F47" s="5"/>
      <c r="G47" s="7"/>
      <c r="H47" s="4"/>
      <c r="J47" s="27"/>
      <c r="K47" s="27"/>
      <c r="L47" s="27"/>
      <c r="M47" s="27"/>
      <c r="N47" s="25"/>
    </row>
    <row r="48" spans="1:17">
      <c r="A48" s="2"/>
      <c r="B48" s="31"/>
      <c r="C48" s="21"/>
      <c r="D48" s="3"/>
      <c r="E48" s="19"/>
      <c r="F48" s="5"/>
      <c r="G48" s="7"/>
      <c r="H48" s="4"/>
      <c r="J48" s="27"/>
      <c r="K48" s="27"/>
      <c r="L48" s="27"/>
      <c r="M48" s="27"/>
      <c r="N48" s="25"/>
    </row>
    <row r="49" spans="2:16">
      <c r="B49" s="30"/>
      <c r="J49" s="25"/>
      <c r="K49" s="25"/>
      <c r="L49" s="25"/>
      <c r="M49" s="25"/>
      <c r="N49" s="25"/>
    </row>
    <row r="50" spans="2:16">
      <c r="B50" s="30"/>
      <c r="J50" s="25"/>
      <c r="K50" s="25"/>
      <c r="L50" s="25"/>
      <c r="M50" s="25"/>
      <c r="N50" s="25"/>
    </row>
    <row r="51" spans="2:16">
      <c r="B51" s="29"/>
      <c r="F51" s="5"/>
      <c r="J51" s="25"/>
      <c r="K51" s="25"/>
      <c r="L51" s="25"/>
      <c r="M51" s="25"/>
      <c r="N51" s="25"/>
    </row>
    <row r="52" spans="2:16">
      <c r="B52" s="29"/>
      <c r="J52" s="25"/>
      <c r="K52" s="25"/>
      <c r="L52" s="25"/>
      <c r="M52" s="25"/>
      <c r="N52" s="25"/>
    </row>
    <row r="53" spans="2:16">
      <c r="B53" s="29"/>
      <c r="J53" s="25"/>
      <c r="K53" s="25"/>
      <c r="L53" s="25"/>
      <c r="M53" s="25"/>
      <c r="N53" s="25"/>
    </row>
    <row r="54" spans="2:16">
      <c r="B54" s="29"/>
      <c r="J54" s="25"/>
      <c r="K54" s="25"/>
      <c r="L54" s="25"/>
      <c r="M54" s="25"/>
      <c r="N54" s="25"/>
    </row>
    <row r="55" spans="2:16">
      <c r="B55" s="29"/>
      <c r="J55" s="25"/>
      <c r="K55" s="25"/>
      <c r="L55" s="25"/>
      <c r="M55" s="25"/>
      <c r="N55" s="25"/>
      <c r="P55" s="23"/>
    </row>
    <row r="56" spans="2:16">
      <c r="B56" s="29"/>
      <c r="J56" s="25"/>
      <c r="K56" s="25"/>
      <c r="L56" s="25"/>
      <c r="M56" s="25"/>
      <c r="N56" s="25"/>
    </row>
    <row r="57" spans="2:16">
      <c r="B57" s="29"/>
      <c r="J57" s="25"/>
      <c r="K57" s="25"/>
      <c r="L57" s="25"/>
      <c r="M57" s="25"/>
      <c r="N57" s="25"/>
      <c r="P57" s="23"/>
    </row>
    <row r="58" spans="2:16">
      <c r="B58" s="29"/>
      <c r="J58" s="25"/>
      <c r="K58" s="25"/>
      <c r="L58" s="25"/>
      <c r="M58" s="25"/>
      <c r="N58" s="25"/>
    </row>
    <row r="59" spans="2:16">
      <c r="B59" s="29"/>
      <c r="J59" s="25"/>
      <c r="K59" s="25"/>
      <c r="L59" s="25"/>
      <c r="M59" s="25"/>
      <c r="N59" s="25"/>
    </row>
    <row r="60" spans="2:16">
      <c r="B60" s="29"/>
      <c r="J60" s="25"/>
      <c r="K60" s="25"/>
      <c r="L60" s="25"/>
      <c r="M60" s="25"/>
      <c r="N60" s="25"/>
    </row>
    <row r="61" spans="2:16">
      <c r="B61" s="29"/>
      <c r="J61" s="25"/>
      <c r="K61" s="25"/>
      <c r="L61" s="25"/>
      <c r="M61" s="25"/>
      <c r="N61" s="25"/>
    </row>
    <row r="62" spans="2:16">
      <c r="B62" s="29"/>
      <c r="J62" s="25"/>
      <c r="K62" s="25"/>
      <c r="L62" s="25"/>
      <c r="M62" s="25"/>
      <c r="N62" s="25"/>
    </row>
    <row r="63" spans="2:16">
      <c r="B63" s="29"/>
      <c r="J63" s="25"/>
      <c r="K63" s="25"/>
      <c r="L63" s="25"/>
      <c r="M63" s="25"/>
      <c r="N63" s="25"/>
    </row>
    <row r="64" spans="2:16">
      <c r="B64" s="29"/>
      <c r="J64" s="25"/>
      <c r="K64" s="25"/>
      <c r="L64" s="25"/>
      <c r="M64" s="25"/>
      <c r="N64" s="25"/>
    </row>
    <row r="65" spans="1:16">
      <c r="B65" s="29"/>
      <c r="J65" s="25"/>
      <c r="K65" s="25"/>
      <c r="L65" s="25"/>
      <c r="M65" s="25"/>
      <c r="N65" s="25"/>
    </row>
    <row r="66" spans="1:16">
      <c r="B66" s="29"/>
      <c r="J66" s="25"/>
      <c r="K66" s="25"/>
      <c r="L66" s="25"/>
      <c r="M66" s="25"/>
      <c r="N66" s="25"/>
    </row>
    <row r="67" spans="1:16">
      <c r="B67" s="29"/>
      <c r="J67" s="25"/>
      <c r="K67" s="25"/>
      <c r="L67" s="25"/>
      <c r="M67" s="25"/>
      <c r="N67" s="25"/>
    </row>
    <row r="68" spans="1:16">
      <c r="B68" s="29"/>
      <c r="J68" s="25"/>
      <c r="K68" s="25"/>
      <c r="L68" s="25"/>
      <c r="M68" s="25"/>
      <c r="N68" s="25"/>
    </row>
    <row r="69" spans="1:16">
      <c r="B69" s="29"/>
      <c r="J69" s="25"/>
      <c r="K69" s="25"/>
      <c r="L69" s="25"/>
      <c r="M69" s="25"/>
      <c r="N69" s="25"/>
      <c r="P69" s="23"/>
    </row>
    <row r="70" spans="1:16">
      <c r="B70" s="29"/>
      <c r="D70" s="10"/>
      <c r="J70" s="25"/>
      <c r="K70" s="25"/>
      <c r="L70" s="25"/>
      <c r="M70" s="25"/>
      <c r="N70" s="25"/>
    </row>
    <row r="71" spans="1:16">
      <c r="B71" s="29"/>
      <c r="J71" s="25"/>
      <c r="K71" s="25"/>
      <c r="L71" s="25"/>
      <c r="M71" s="25"/>
      <c r="N71" s="25"/>
    </row>
    <row r="72" spans="1:16">
      <c r="B72" s="29"/>
      <c r="J72" s="25"/>
      <c r="K72" s="25"/>
      <c r="L72" s="25"/>
      <c r="M72" s="25"/>
      <c r="N72" s="25"/>
    </row>
    <row r="73" spans="1:16">
      <c r="B73" s="29"/>
      <c r="J73" s="25"/>
      <c r="K73" s="25"/>
      <c r="L73" s="25"/>
      <c r="M73" s="25"/>
      <c r="N73" s="25"/>
      <c r="P73" s="23"/>
    </row>
    <row r="74" spans="1:16">
      <c r="A74" s="2"/>
      <c r="B74" s="29"/>
      <c r="D74" s="3"/>
      <c r="E74" s="19"/>
      <c r="F74" s="5"/>
      <c r="H74" s="8"/>
      <c r="J74" s="25"/>
      <c r="K74" s="25"/>
      <c r="L74" s="25"/>
      <c r="M74" s="25"/>
      <c r="N74" s="25"/>
    </row>
    <row r="75" spans="1:16">
      <c r="A75" s="2"/>
      <c r="B75" s="29"/>
      <c r="C75" s="21"/>
      <c r="D75" s="3"/>
      <c r="E75" s="19"/>
      <c r="F75" s="17"/>
      <c r="G75" s="7"/>
      <c r="H75" s="2"/>
      <c r="J75" s="25"/>
      <c r="K75" s="25"/>
      <c r="L75" s="25"/>
      <c r="M75" s="25"/>
      <c r="N75" s="25"/>
    </row>
    <row r="76" spans="1:16">
      <c r="A76" s="2"/>
      <c r="B76" s="29"/>
      <c r="C76" s="21"/>
      <c r="D76" s="3"/>
      <c r="E76" s="19"/>
      <c r="F76" s="17"/>
      <c r="G76" s="7"/>
      <c r="H76" s="18"/>
      <c r="J76" s="27"/>
      <c r="K76" s="27"/>
      <c r="L76" s="27"/>
      <c r="M76" s="25"/>
      <c r="N76" s="25"/>
    </row>
    <row r="77" spans="1:16">
      <c r="A77" s="2"/>
      <c r="B77" s="29"/>
      <c r="D77" s="3"/>
      <c r="E77" s="19"/>
      <c r="F77" s="5"/>
      <c r="H77" s="8"/>
      <c r="J77" s="25"/>
      <c r="K77" s="25"/>
      <c r="L77" s="25"/>
      <c r="M77" s="25"/>
      <c r="N77" s="25"/>
    </row>
    <row r="78" spans="1:16">
      <c r="A78" s="2"/>
      <c r="B78" s="29"/>
      <c r="C78" s="21"/>
      <c r="D78" s="3"/>
      <c r="E78" s="19"/>
      <c r="F78" s="17"/>
      <c r="G78" s="7"/>
      <c r="H78" s="18"/>
      <c r="J78" s="27"/>
      <c r="K78" s="27"/>
      <c r="L78" s="27"/>
      <c r="M78" s="25"/>
      <c r="N78" s="25"/>
    </row>
    <row r="79" spans="1:16">
      <c r="A79" s="2"/>
      <c r="B79" s="29"/>
      <c r="C79" s="21"/>
      <c r="D79" s="3"/>
      <c r="E79" s="19"/>
      <c r="F79" s="17"/>
      <c r="G79" s="7"/>
      <c r="H79" s="18"/>
      <c r="J79" s="27"/>
      <c r="K79" s="27"/>
      <c r="L79" s="27"/>
      <c r="M79" s="25"/>
      <c r="N79" s="25"/>
    </row>
    <row r="80" spans="1:16">
      <c r="A80" s="2"/>
      <c r="B80" s="29"/>
      <c r="D80" s="3"/>
      <c r="E80" s="19"/>
      <c r="F80" s="5"/>
      <c r="H80" s="18"/>
      <c r="J80" s="25"/>
      <c r="K80" s="25"/>
      <c r="L80" s="25"/>
      <c r="M80" s="25"/>
      <c r="N80" s="25"/>
    </row>
    <row r="81" spans="1:18">
      <c r="A81" s="2"/>
      <c r="B81" s="29"/>
      <c r="C81" s="21"/>
      <c r="D81" s="3"/>
      <c r="E81" s="19"/>
      <c r="F81" s="17"/>
      <c r="G81" s="7"/>
      <c r="H81" s="18"/>
      <c r="J81" s="27"/>
      <c r="K81" s="27"/>
      <c r="L81" s="27"/>
      <c r="M81" s="25"/>
      <c r="N81" s="25"/>
    </row>
    <row r="82" spans="1:18">
      <c r="A82" s="2"/>
      <c r="B82" s="29"/>
      <c r="C82" s="21"/>
      <c r="D82" s="3"/>
      <c r="E82" s="19"/>
      <c r="F82" s="6"/>
      <c r="G82" s="6"/>
      <c r="H82" s="6"/>
      <c r="J82" s="27"/>
      <c r="K82" s="27"/>
      <c r="L82" s="27"/>
      <c r="M82" s="25"/>
      <c r="N82" s="25"/>
    </row>
    <row r="83" spans="1:18">
      <c r="A83" s="2"/>
      <c r="B83" s="29"/>
      <c r="C83" s="21"/>
      <c r="D83" s="3"/>
      <c r="E83" s="19"/>
      <c r="F83" s="6"/>
      <c r="G83" s="6"/>
      <c r="H83" s="6"/>
      <c r="J83" s="27"/>
      <c r="K83" s="27"/>
      <c r="L83" s="27"/>
      <c r="M83" s="25"/>
      <c r="N83" s="25"/>
    </row>
    <row r="84" spans="1:18">
      <c r="A84" s="2"/>
      <c r="B84" s="29"/>
      <c r="C84" s="21"/>
      <c r="D84" s="3"/>
      <c r="E84" s="19"/>
      <c r="F84" s="6"/>
      <c r="G84" s="6"/>
      <c r="H84" s="6"/>
      <c r="J84" s="27"/>
      <c r="K84" s="27"/>
      <c r="L84" s="27"/>
      <c r="M84" s="25"/>
      <c r="N84" s="25"/>
    </row>
    <row r="85" spans="1:18">
      <c r="B85" s="29"/>
      <c r="F85" s="17"/>
      <c r="J85" s="25"/>
      <c r="K85" s="25"/>
      <c r="L85" s="25"/>
      <c r="M85" s="25"/>
      <c r="N85" s="25"/>
    </row>
    <row r="86" spans="1:18">
      <c r="B86" s="29"/>
      <c r="F86" s="17"/>
      <c r="J86" s="25"/>
      <c r="K86" s="25"/>
      <c r="L86" s="25"/>
      <c r="M86" s="25"/>
      <c r="N86" s="25"/>
    </row>
    <row r="87" spans="1:18">
      <c r="B87" s="29"/>
      <c r="F87" s="17"/>
      <c r="J87" s="25"/>
      <c r="K87" s="25"/>
      <c r="L87" s="25"/>
      <c r="M87" s="25"/>
      <c r="N87" s="26"/>
      <c r="P87" s="23"/>
    </row>
    <row r="88" spans="1:18">
      <c r="B88" s="29"/>
      <c r="J88" s="25"/>
      <c r="K88" s="25"/>
      <c r="L88" s="25"/>
      <c r="M88" s="25"/>
      <c r="N88" s="25"/>
    </row>
    <row r="89" spans="1:18">
      <c r="B89" s="29"/>
      <c r="J89" s="25"/>
      <c r="K89" s="25"/>
      <c r="L89" s="25"/>
      <c r="M89" s="25"/>
      <c r="N89" s="25"/>
    </row>
    <row r="90" spans="1:18">
      <c r="B90" s="29"/>
      <c r="J90" s="25"/>
      <c r="K90" s="25"/>
      <c r="L90" s="25"/>
      <c r="M90" s="25"/>
      <c r="N90" s="25"/>
    </row>
    <row r="91" spans="1:18">
      <c r="B91" s="29"/>
      <c r="J91" s="25"/>
      <c r="K91" s="25"/>
      <c r="L91" s="25"/>
      <c r="M91" s="25"/>
      <c r="N91" s="25"/>
    </row>
    <row r="92" spans="1:18" s="1" customFormat="1">
      <c r="A92" s="8"/>
      <c r="B92" s="29"/>
      <c r="D92" s="9"/>
      <c r="E92" s="11"/>
      <c r="F92" s="10"/>
      <c r="G92" s="11"/>
      <c r="I92" s="9"/>
      <c r="J92" s="25"/>
      <c r="K92" s="25"/>
      <c r="L92" s="25"/>
      <c r="M92" s="25"/>
      <c r="N92" s="25"/>
      <c r="P92" s="22"/>
      <c r="Q92" s="8"/>
      <c r="R92" s="8"/>
    </row>
    <row r="93" spans="1:18" s="1" customFormat="1">
      <c r="A93" s="8"/>
      <c r="B93" s="29"/>
      <c r="D93" s="9"/>
      <c r="E93" s="11"/>
      <c r="F93" s="10"/>
      <c r="G93" s="11"/>
      <c r="I93" s="9"/>
      <c r="J93" s="25"/>
      <c r="K93" s="25"/>
      <c r="L93" s="25"/>
      <c r="M93" s="25"/>
      <c r="N93" s="25"/>
      <c r="P93" s="22"/>
      <c r="Q93" s="8"/>
      <c r="R93" s="8"/>
    </row>
    <row r="94" spans="1:18" s="1" customFormat="1">
      <c r="A94" s="8"/>
      <c r="B94" s="29"/>
      <c r="D94" s="9"/>
      <c r="E94" s="11"/>
      <c r="F94" s="10"/>
      <c r="G94" s="11"/>
      <c r="I94" s="9"/>
      <c r="J94" s="25"/>
      <c r="K94" s="25"/>
      <c r="L94" s="25"/>
      <c r="M94" s="25"/>
      <c r="N94" s="25"/>
      <c r="P94" s="22"/>
      <c r="Q94" s="8"/>
      <c r="R94" s="8"/>
    </row>
  </sheetData>
  <autoFilter ref="A4:P29" xr:uid="{00000000-0009-0000-0000-000001000000}">
    <sortState xmlns:xlrd2="http://schemas.microsoft.com/office/spreadsheetml/2017/richdata2" ref="A5:P26">
      <sortCondition ref="A4:A26"/>
    </sortState>
  </autoFilter>
  <mergeCells count="1">
    <mergeCell ref="A1:P1"/>
  </mergeCells>
  <printOptions gridLines="1"/>
  <pageMargins left="0.5" right="0.25" top="0.5" bottom="0.5" header="0.25" footer="0.5"/>
  <pageSetup paperSize="5" scale="76" fitToHeight="0" orientation="landscape" r:id="rId1"/>
  <headerFooter alignWithMargins="0">
    <oddHeader>&amp;L&amp;"Arial,Bold"Use discretion when distributing!   Sensitive Information!&amp;R&amp;"Arial,Bold"Use discretion when distributing!   Sensitive Information!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59E0-6379-4231-9DBE-465084AD405E}">
  <sheetPr>
    <pageSetUpPr fitToPage="1"/>
  </sheetPr>
  <dimension ref="A1:S137"/>
  <sheetViews>
    <sheetView workbookViewId="0">
      <selection activeCell="A5" sqref="A5"/>
    </sheetView>
  </sheetViews>
  <sheetFormatPr defaultRowHeight="12.75"/>
  <cols>
    <col min="1" max="1" width="22.85546875" style="8" bestFit="1" customWidth="1"/>
    <col min="2" max="2" width="16" style="1" customWidth="1"/>
    <col min="3" max="3" width="13.42578125" style="9" bestFit="1" customWidth="1"/>
    <col min="4" max="4" width="9.140625" style="11" bestFit="1" customWidth="1"/>
    <col min="5" max="5" width="11.42578125" style="11" customWidth="1"/>
    <col min="6" max="6" width="10.28515625" style="10" bestFit="1" customWidth="1"/>
    <col min="7" max="7" width="12" style="11" bestFit="1" customWidth="1"/>
    <col min="8" max="8" width="15.28515625" style="1" bestFit="1" customWidth="1"/>
    <col min="9" max="9" width="12.28515625" style="9" customWidth="1"/>
    <col min="10" max="10" width="11.28515625" style="12" customWidth="1"/>
    <col min="11" max="11" width="11.85546875" style="13" customWidth="1"/>
    <col min="12" max="12" width="11.5703125" style="13" customWidth="1"/>
    <col min="13" max="13" width="11" style="13" customWidth="1"/>
    <col min="14" max="14" width="10.85546875" style="13" customWidth="1"/>
    <col min="15" max="15" width="13.5703125" style="1" customWidth="1"/>
    <col min="16" max="16" width="11.28515625" style="22" bestFit="1" customWidth="1"/>
    <col min="17" max="17" width="16.85546875" style="8" bestFit="1" customWidth="1"/>
    <col min="18" max="16384" width="9.140625" style="8"/>
  </cols>
  <sheetData>
    <row r="1" spans="1:1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9" ht="12.75" customHeight="1"/>
    <row r="3" spans="1:19">
      <c r="I3" s="10"/>
      <c r="J3" s="14"/>
    </row>
    <row r="4" spans="1:19" s="20" customFormat="1" ht="51" customHeight="1">
      <c r="A4" s="46" t="s">
        <v>175</v>
      </c>
      <c r="B4" s="48" t="s">
        <v>30</v>
      </c>
      <c r="C4" s="49" t="s">
        <v>0</v>
      </c>
      <c r="D4" s="50" t="s">
        <v>1</v>
      </c>
      <c r="E4" s="50" t="s">
        <v>32</v>
      </c>
      <c r="F4" s="49" t="s">
        <v>2</v>
      </c>
      <c r="G4" s="50" t="s">
        <v>36</v>
      </c>
      <c r="H4" s="48" t="s">
        <v>35</v>
      </c>
      <c r="I4" s="49" t="s">
        <v>34</v>
      </c>
      <c r="J4" s="51" t="s">
        <v>37</v>
      </c>
      <c r="K4" s="52" t="s">
        <v>38</v>
      </c>
      <c r="L4" s="52" t="s">
        <v>39</v>
      </c>
      <c r="M4" s="52" t="s">
        <v>40</v>
      </c>
      <c r="N4" s="52" t="s">
        <v>41</v>
      </c>
      <c r="O4" s="48" t="s">
        <v>42</v>
      </c>
      <c r="P4" s="53" t="s">
        <v>43</v>
      </c>
      <c r="Q4" s="143"/>
      <c r="R4" s="143"/>
      <c r="S4" s="140"/>
    </row>
    <row r="5" spans="1:19">
      <c r="A5" s="54" t="s">
        <v>144</v>
      </c>
      <c r="B5" s="55"/>
      <c r="C5" s="168">
        <v>138749</v>
      </c>
      <c r="D5" s="57"/>
      <c r="E5" s="57"/>
      <c r="F5" s="58"/>
      <c r="G5" s="57"/>
      <c r="H5" s="55"/>
      <c r="I5" s="56">
        <f>+(C5*(1+(D5+G5)))+F5</f>
        <v>138749</v>
      </c>
      <c r="J5" s="59"/>
      <c r="K5" s="59">
        <v>260</v>
      </c>
      <c r="L5" s="59"/>
      <c r="M5" s="59"/>
      <c r="N5" s="59"/>
      <c r="O5" s="55"/>
      <c r="P5" s="60"/>
      <c r="Q5" s="54"/>
      <c r="R5" s="54"/>
      <c r="S5" s="54"/>
    </row>
    <row r="6" spans="1:19" s="34" customFormat="1">
      <c r="A6" s="54" t="s">
        <v>143</v>
      </c>
      <c r="B6" s="55"/>
      <c r="C6" s="168">
        <v>124484</v>
      </c>
      <c r="D6" s="57"/>
      <c r="E6" s="57"/>
      <c r="F6" s="58"/>
      <c r="G6" s="57"/>
      <c r="H6" s="55"/>
      <c r="I6" s="56">
        <f>+(C6*(1+(D6+G6)))+F6</f>
        <v>124484</v>
      </c>
      <c r="J6" s="59"/>
      <c r="K6" s="59">
        <v>260</v>
      </c>
      <c r="L6" s="59"/>
      <c r="M6" s="59"/>
      <c r="N6" s="59"/>
      <c r="O6" s="55"/>
      <c r="P6" s="60"/>
      <c r="Q6" s="54"/>
      <c r="R6" s="54"/>
      <c r="S6" s="54"/>
    </row>
    <row r="7" spans="1:19">
      <c r="A7" s="145" t="s">
        <v>148</v>
      </c>
      <c r="B7" s="151"/>
      <c r="C7" s="169">
        <v>122292</v>
      </c>
      <c r="D7" s="156">
        <v>4.4999999999999998E-2</v>
      </c>
      <c r="E7" s="156"/>
      <c r="F7" s="167"/>
      <c r="G7" s="170"/>
      <c r="H7" s="153"/>
      <c r="I7" s="151">
        <f>+(C7*(1+(D7+G7)))+F7</f>
        <v>127795.13999999998</v>
      </c>
      <c r="J7" s="171"/>
      <c r="K7" s="153">
        <v>260</v>
      </c>
      <c r="L7" s="172"/>
      <c r="M7" s="154"/>
      <c r="N7" s="145"/>
      <c r="O7" s="151"/>
      <c r="P7" s="145"/>
      <c r="Q7" s="145"/>
      <c r="R7" s="145"/>
      <c r="S7" s="145"/>
    </row>
    <row r="8" spans="1:19" s="34" customFormat="1">
      <c r="A8" s="54" t="s">
        <v>145</v>
      </c>
      <c r="B8" s="55"/>
      <c r="C8" s="168">
        <v>113425</v>
      </c>
      <c r="D8" s="57"/>
      <c r="E8" s="57"/>
      <c r="F8" s="58"/>
      <c r="G8" s="57"/>
      <c r="H8" s="55"/>
      <c r="I8" s="56">
        <f>+(C8*(1+(D8+G8)))+F8</f>
        <v>113425</v>
      </c>
      <c r="J8" s="141"/>
      <c r="K8" s="95"/>
      <c r="L8" s="95"/>
      <c r="M8" s="95"/>
      <c r="N8" s="95"/>
      <c r="O8" s="55"/>
      <c r="P8" s="60"/>
      <c r="Q8" s="54"/>
      <c r="R8" s="54"/>
      <c r="S8" s="54"/>
    </row>
    <row r="9" spans="1:19">
      <c r="A9" s="54" t="s">
        <v>168</v>
      </c>
      <c r="B9" s="55"/>
      <c r="C9" s="168">
        <v>110937</v>
      </c>
      <c r="D9" s="57"/>
      <c r="E9" s="57"/>
      <c r="F9" s="58"/>
      <c r="G9" s="57"/>
      <c r="H9" s="66"/>
      <c r="I9" s="56">
        <f>+(C9*(1+(D9+G9)))+F9</f>
        <v>110937</v>
      </c>
      <c r="J9" s="59"/>
      <c r="K9" s="59">
        <v>240</v>
      </c>
      <c r="L9" s="59"/>
      <c r="M9" s="59"/>
      <c r="N9" s="59"/>
      <c r="O9" s="55"/>
      <c r="P9" s="60"/>
      <c r="Q9" s="54"/>
      <c r="R9" s="54"/>
      <c r="S9" s="54"/>
    </row>
    <row r="10" spans="1:19" s="34" customFormat="1">
      <c r="A10" s="54" t="s">
        <v>169</v>
      </c>
      <c r="B10" s="55"/>
      <c r="C10" s="168">
        <v>105627</v>
      </c>
      <c r="D10" s="57">
        <v>0.14000000000000001</v>
      </c>
      <c r="E10" s="57"/>
      <c r="F10" s="58"/>
      <c r="G10" s="57"/>
      <c r="H10" s="66"/>
      <c r="I10" s="56">
        <f>+(C10*(1+(D10+G10)))+F10</f>
        <v>120414.78000000001</v>
      </c>
      <c r="J10" s="59"/>
      <c r="K10" s="59"/>
      <c r="L10" s="59"/>
      <c r="M10" s="59"/>
      <c r="N10" s="59"/>
      <c r="O10" s="55"/>
      <c r="P10" s="60"/>
      <c r="Q10" s="54"/>
      <c r="R10" s="54"/>
      <c r="S10" s="54"/>
    </row>
    <row r="11" spans="1:19" s="34" customFormat="1">
      <c r="A11" s="54" t="s">
        <v>153</v>
      </c>
      <c r="B11" s="55"/>
      <c r="C11" s="168">
        <v>104033</v>
      </c>
      <c r="D11" s="57">
        <v>0.14000000000000001</v>
      </c>
      <c r="E11" s="57"/>
      <c r="F11" s="58"/>
      <c r="G11" s="57"/>
      <c r="H11" s="66"/>
      <c r="I11" s="56">
        <f>+(C11*(1+(D11+G11)))+F11</f>
        <v>118597.62000000001</v>
      </c>
      <c r="J11" s="59"/>
      <c r="K11" s="59"/>
      <c r="L11" s="59"/>
      <c r="M11" s="59"/>
      <c r="N11" s="59"/>
      <c r="O11" s="55"/>
      <c r="P11" s="82"/>
      <c r="Q11" s="54"/>
      <c r="R11" s="54"/>
      <c r="S11" s="54"/>
    </row>
    <row r="12" spans="1:19">
      <c r="A12" s="54" t="s">
        <v>162</v>
      </c>
      <c r="B12" s="55"/>
      <c r="C12" s="168">
        <v>102451</v>
      </c>
      <c r="D12" s="57"/>
      <c r="E12" s="57"/>
      <c r="F12" s="58"/>
      <c r="G12" s="57"/>
      <c r="H12" s="55"/>
      <c r="I12" s="56">
        <f>+(C12*(1+(D12+G12)))+F12</f>
        <v>102451</v>
      </c>
      <c r="J12" s="59"/>
      <c r="K12" s="59"/>
      <c r="L12" s="59"/>
      <c r="M12" s="59"/>
      <c r="N12" s="59"/>
      <c r="O12" s="55"/>
      <c r="P12" s="60"/>
      <c r="Q12" s="54"/>
      <c r="R12" s="54"/>
      <c r="S12" s="54"/>
    </row>
    <row r="13" spans="1:19">
      <c r="A13" s="54" t="s">
        <v>149</v>
      </c>
      <c r="B13" s="55"/>
      <c r="C13" s="168">
        <v>102000</v>
      </c>
      <c r="D13" s="57"/>
      <c r="E13" s="57"/>
      <c r="F13" s="58"/>
      <c r="G13" s="57"/>
      <c r="H13" s="55"/>
      <c r="I13" s="56">
        <f>+(C13*(1+(D13+G13)))+F13</f>
        <v>102000</v>
      </c>
      <c r="J13" s="59"/>
      <c r="K13" s="59"/>
      <c r="L13" s="59"/>
      <c r="M13" s="59"/>
      <c r="N13" s="59"/>
      <c r="O13" s="55"/>
      <c r="P13" s="82"/>
      <c r="Q13" s="54"/>
      <c r="R13" s="54"/>
      <c r="S13" s="54"/>
    </row>
    <row r="14" spans="1:19" s="34" customFormat="1">
      <c r="A14" s="54" t="s">
        <v>157</v>
      </c>
      <c r="B14" s="55"/>
      <c r="C14" s="168">
        <v>101840</v>
      </c>
      <c r="D14" s="57">
        <v>0.14000000000000001</v>
      </c>
      <c r="E14" s="57"/>
      <c r="F14" s="58"/>
      <c r="G14" s="57"/>
      <c r="H14" s="55"/>
      <c r="I14" s="56">
        <f>+(C14*(1+(D14+G14)))+F14</f>
        <v>116097.60000000001</v>
      </c>
      <c r="J14" s="59"/>
      <c r="K14" s="59">
        <v>240</v>
      </c>
      <c r="L14" s="59"/>
      <c r="M14" s="59"/>
      <c r="N14" s="59"/>
      <c r="O14" s="55"/>
      <c r="P14" s="60"/>
      <c r="Q14" s="54"/>
      <c r="R14" s="54"/>
      <c r="S14" s="54"/>
    </row>
    <row r="15" spans="1:19" s="34" customFormat="1">
      <c r="A15" s="54" t="s">
        <v>170</v>
      </c>
      <c r="B15" s="55"/>
      <c r="C15" s="168">
        <v>99322</v>
      </c>
      <c r="D15" s="57"/>
      <c r="E15" s="57"/>
      <c r="F15" s="58"/>
      <c r="G15" s="57"/>
      <c r="H15" s="66"/>
      <c r="I15" s="56">
        <f>+(C15*(1+(D15+G15)))+F15</f>
        <v>99322</v>
      </c>
      <c r="J15" s="59"/>
      <c r="K15" s="59"/>
      <c r="L15" s="59"/>
      <c r="M15" s="59"/>
      <c r="N15" s="59"/>
      <c r="O15" s="55"/>
      <c r="P15" s="60"/>
      <c r="Q15" s="54"/>
      <c r="R15" s="54"/>
      <c r="S15" s="54"/>
    </row>
    <row r="16" spans="1:19">
      <c r="A16" s="54" t="s">
        <v>159</v>
      </c>
      <c r="B16" s="55"/>
      <c r="C16" s="168">
        <v>93655</v>
      </c>
      <c r="D16" s="57">
        <v>2.1999999999999999E-2</v>
      </c>
      <c r="E16" s="57"/>
      <c r="F16" s="58"/>
      <c r="G16" s="57"/>
      <c r="H16" s="66"/>
      <c r="I16" s="56">
        <f>+(C16*(1+(D16+G16)))+F16</f>
        <v>95715.41</v>
      </c>
      <c r="J16" s="59"/>
      <c r="K16" s="59">
        <v>204</v>
      </c>
      <c r="L16" s="59"/>
      <c r="M16" s="59"/>
      <c r="N16" s="59"/>
      <c r="O16" s="55"/>
      <c r="P16" s="60"/>
      <c r="Q16" s="54"/>
      <c r="R16" s="54"/>
      <c r="S16" s="54"/>
    </row>
    <row r="17" spans="1:19">
      <c r="A17" s="54" t="s">
        <v>151</v>
      </c>
      <c r="B17" s="55"/>
      <c r="C17" s="168">
        <v>93289</v>
      </c>
      <c r="D17" s="57"/>
      <c r="E17" s="57"/>
      <c r="F17" s="58"/>
      <c r="G17" s="57"/>
      <c r="H17" s="55"/>
      <c r="I17" s="56">
        <f>+(C17*(1+(D17+G17)))+F17</f>
        <v>93289</v>
      </c>
      <c r="J17" s="59"/>
      <c r="K17" s="59">
        <v>225</v>
      </c>
      <c r="L17" s="59"/>
      <c r="M17" s="59"/>
      <c r="N17" s="59"/>
      <c r="O17" s="55"/>
      <c r="P17" s="60"/>
      <c r="Q17" s="54"/>
      <c r="R17" s="54"/>
      <c r="S17" s="54"/>
    </row>
    <row r="18" spans="1:19">
      <c r="A18" s="54" t="s">
        <v>150</v>
      </c>
      <c r="B18" s="55"/>
      <c r="C18" s="168">
        <v>93000</v>
      </c>
      <c r="D18" s="57">
        <v>0.14000000000000001</v>
      </c>
      <c r="E18" s="57"/>
      <c r="F18" s="58"/>
      <c r="G18" s="57"/>
      <c r="H18" s="55"/>
      <c r="I18" s="56">
        <f>+(C18*(1+(D18+G18)))+F18</f>
        <v>106020.00000000001</v>
      </c>
      <c r="J18" s="59"/>
      <c r="K18" s="59"/>
      <c r="L18" s="59"/>
      <c r="M18" s="59"/>
      <c r="N18" s="59"/>
      <c r="O18" s="55"/>
      <c r="P18" s="60"/>
      <c r="Q18" s="54"/>
      <c r="R18" s="54"/>
      <c r="S18" s="54"/>
    </row>
    <row r="19" spans="1:19">
      <c r="A19" s="54" t="s">
        <v>156</v>
      </c>
      <c r="B19" s="55"/>
      <c r="C19" s="168">
        <v>92375</v>
      </c>
      <c r="D19" s="57"/>
      <c r="E19" s="57"/>
      <c r="F19" s="58"/>
      <c r="G19" s="57"/>
      <c r="H19" s="66"/>
      <c r="I19" s="56">
        <f>+(C19*(1+(D19+G19)))+F19</f>
        <v>92375</v>
      </c>
      <c r="J19" s="59"/>
      <c r="K19" s="59"/>
      <c r="L19" s="59"/>
      <c r="M19" s="59"/>
      <c r="N19" s="59"/>
      <c r="O19" s="55"/>
      <c r="P19" s="60"/>
      <c r="Q19" s="54"/>
      <c r="R19" s="54"/>
      <c r="S19" s="54"/>
    </row>
    <row r="20" spans="1:19" s="34" customFormat="1">
      <c r="A20" s="54" t="s">
        <v>164</v>
      </c>
      <c r="B20" s="55"/>
      <c r="C20" s="168">
        <v>91525</v>
      </c>
      <c r="D20" s="57">
        <v>0.14000000000000001</v>
      </c>
      <c r="E20" s="57"/>
      <c r="F20" s="58"/>
      <c r="G20" s="57"/>
      <c r="H20" s="55"/>
      <c r="I20" s="56">
        <f>+(C20*(1+(D20+G20)))+F20</f>
        <v>104338.50000000001</v>
      </c>
      <c r="J20" s="59"/>
      <c r="K20" s="59">
        <v>230</v>
      </c>
      <c r="L20" s="59"/>
      <c r="M20" s="59"/>
      <c r="N20" s="59"/>
      <c r="O20" s="55"/>
      <c r="P20" s="60"/>
      <c r="Q20" s="54"/>
      <c r="R20" s="54"/>
      <c r="S20" s="54"/>
    </row>
    <row r="21" spans="1:19">
      <c r="A21" s="54" t="s">
        <v>171</v>
      </c>
      <c r="B21" s="56"/>
      <c r="C21" s="168">
        <v>91000</v>
      </c>
      <c r="D21" s="57"/>
      <c r="E21" s="57"/>
      <c r="F21" s="66"/>
      <c r="G21" s="89"/>
      <c r="H21" s="59"/>
      <c r="I21" s="56">
        <f>+(C21*(1+(D21+G21)))+F21</f>
        <v>91000</v>
      </c>
      <c r="J21" s="59"/>
      <c r="K21" s="59"/>
      <c r="L21" s="59"/>
      <c r="M21" s="55"/>
      <c r="N21" s="60"/>
      <c r="O21" s="54"/>
      <c r="P21" s="54"/>
      <c r="Q21" s="54"/>
      <c r="R21" s="54"/>
      <c r="S21" s="54"/>
    </row>
    <row r="22" spans="1:19">
      <c r="A22" s="54" t="s">
        <v>172</v>
      </c>
      <c r="B22" s="55"/>
      <c r="C22" s="168">
        <v>88963</v>
      </c>
      <c r="D22" s="57"/>
      <c r="E22" s="57"/>
      <c r="F22" s="58"/>
      <c r="G22" s="57"/>
      <c r="H22" s="142"/>
      <c r="I22" s="56">
        <f>+(C22*(1+(D22+G22)))+F22</f>
        <v>88963</v>
      </c>
      <c r="J22" s="59"/>
      <c r="K22" s="59"/>
      <c r="L22" s="59"/>
      <c r="M22" s="59"/>
      <c r="N22" s="72"/>
      <c r="O22" s="55"/>
      <c r="P22" s="82"/>
      <c r="Q22" s="54"/>
      <c r="R22" s="54"/>
      <c r="S22" s="54"/>
    </row>
    <row r="23" spans="1:19">
      <c r="A23" s="54" t="s">
        <v>173</v>
      </c>
      <c r="B23" s="55"/>
      <c r="C23" s="168">
        <v>88648</v>
      </c>
      <c r="D23" s="57"/>
      <c r="E23" s="57"/>
      <c r="F23" s="58"/>
      <c r="G23" s="57"/>
      <c r="H23" s="55"/>
      <c r="I23" s="56">
        <f>+(C23*(1+(D23+G23)))+F23</f>
        <v>88648</v>
      </c>
      <c r="J23" s="59"/>
      <c r="K23" s="59"/>
      <c r="L23" s="59"/>
      <c r="M23" s="59"/>
      <c r="N23" s="59"/>
      <c r="O23" s="55"/>
      <c r="P23" s="60"/>
      <c r="Q23" s="54"/>
      <c r="R23" s="54"/>
      <c r="S23" s="54"/>
    </row>
    <row r="24" spans="1:19">
      <c r="A24" s="54" t="s">
        <v>160</v>
      </c>
      <c r="B24" s="55"/>
      <c r="C24" s="168">
        <v>88366</v>
      </c>
      <c r="D24" s="57"/>
      <c r="E24" s="57"/>
      <c r="F24" s="58"/>
      <c r="G24" s="57"/>
      <c r="H24" s="55"/>
      <c r="I24" s="56">
        <f>+(C24*(1+(D24+G24)))+F24</f>
        <v>88366</v>
      </c>
      <c r="J24" s="59"/>
      <c r="K24" s="59"/>
      <c r="L24" s="59"/>
      <c r="M24" s="59"/>
      <c r="N24" s="59"/>
      <c r="O24" s="55"/>
      <c r="P24" s="60"/>
      <c r="Q24" s="54"/>
      <c r="R24" s="54"/>
      <c r="S24" s="54"/>
    </row>
    <row r="25" spans="1:19">
      <c r="A25" s="54" t="s">
        <v>146</v>
      </c>
      <c r="B25" s="55"/>
      <c r="C25" s="168">
        <v>86275</v>
      </c>
      <c r="D25" s="57">
        <v>0.14000000000000001</v>
      </c>
      <c r="E25" s="57"/>
      <c r="F25" s="58"/>
      <c r="G25" s="57"/>
      <c r="H25" s="142"/>
      <c r="I25" s="56">
        <f>+(C25*(1+(D25+G25)))+F25</f>
        <v>98353.500000000015</v>
      </c>
      <c r="J25" s="59"/>
      <c r="K25" s="59">
        <v>260</v>
      </c>
      <c r="L25" s="59"/>
      <c r="M25" s="59"/>
      <c r="N25" s="72"/>
      <c r="O25" s="55"/>
      <c r="P25" s="82"/>
      <c r="Q25" s="54"/>
      <c r="R25" s="54"/>
      <c r="S25" s="54"/>
    </row>
    <row r="26" spans="1:19">
      <c r="A26" s="73" t="s">
        <v>155</v>
      </c>
      <c r="B26" s="74"/>
      <c r="C26" s="168">
        <v>80596</v>
      </c>
      <c r="D26" s="76"/>
      <c r="E26" s="76"/>
      <c r="F26" s="77"/>
      <c r="G26" s="76"/>
      <c r="H26" s="74"/>
      <c r="I26" s="56">
        <f>+(C26*(1+(D26+G26)))+F26</f>
        <v>80596</v>
      </c>
      <c r="J26" s="78"/>
      <c r="K26" s="78"/>
      <c r="L26" s="78"/>
      <c r="M26" s="78"/>
      <c r="N26" s="78"/>
      <c r="O26" s="74"/>
      <c r="P26" s="79"/>
      <c r="Q26" s="54"/>
      <c r="R26" s="54"/>
      <c r="S26" s="54"/>
    </row>
    <row r="27" spans="1:19">
      <c r="A27" s="54" t="s">
        <v>152</v>
      </c>
      <c r="B27" s="55"/>
      <c r="C27" s="168">
        <v>74251</v>
      </c>
      <c r="D27" s="57"/>
      <c r="E27" s="57"/>
      <c r="F27" s="58"/>
      <c r="G27" s="57"/>
      <c r="H27" s="142"/>
      <c r="I27" s="56">
        <f>+(C27*(1+(D27+G27)))+F27</f>
        <v>74251</v>
      </c>
      <c r="J27" s="59"/>
      <c r="K27" s="59">
        <v>205</v>
      </c>
      <c r="L27" s="59"/>
      <c r="M27" s="59"/>
      <c r="N27" s="72"/>
      <c r="O27" s="55"/>
      <c r="P27" s="82"/>
      <c r="Q27" s="54"/>
      <c r="R27" s="54"/>
      <c r="S27" s="54"/>
    </row>
    <row r="28" spans="1:19">
      <c r="A28" s="54" t="s">
        <v>165</v>
      </c>
      <c r="B28" s="55"/>
      <c r="C28" s="168">
        <v>74198</v>
      </c>
      <c r="D28" s="57">
        <v>0.14000000000000001</v>
      </c>
      <c r="E28" s="57"/>
      <c r="F28" s="58"/>
      <c r="G28" s="57"/>
      <c r="H28" s="142"/>
      <c r="I28" s="56">
        <f>+(C28*(1+(D28+G28)))+F28</f>
        <v>84585.720000000016</v>
      </c>
      <c r="J28" s="59"/>
      <c r="K28" s="59"/>
      <c r="L28" s="59"/>
      <c r="M28" s="59"/>
      <c r="N28" s="72"/>
      <c r="O28" s="55"/>
      <c r="P28" s="82"/>
      <c r="Q28" s="54"/>
      <c r="R28" s="54"/>
      <c r="S28" s="54"/>
    </row>
    <row r="29" spans="1:19">
      <c r="A29" s="54" t="s">
        <v>163</v>
      </c>
      <c r="B29" s="55"/>
      <c r="C29" s="168">
        <v>68706</v>
      </c>
      <c r="D29" s="57"/>
      <c r="E29" s="57"/>
      <c r="F29" s="58"/>
      <c r="G29" s="57"/>
      <c r="H29" s="142"/>
      <c r="I29" s="56">
        <f>+(C29*(1+(D29+G29)))+F29</f>
        <v>68706</v>
      </c>
      <c r="J29" s="59"/>
      <c r="K29" s="59">
        <v>215</v>
      </c>
      <c r="L29" s="59"/>
      <c r="M29" s="59"/>
      <c r="N29" s="72"/>
      <c r="O29" s="55"/>
      <c r="P29" s="82"/>
      <c r="Q29" s="54"/>
      <c r="R29" s="54"/>
      <c r="S29" s="54"/>
    </row>
    <row r="30" spans="1:19">
      <c r="A30" s="54"/>
      <c r="B30" s="55"/>
      <c r="C30" s="163"/>
      <c r="D30" s="57"/>
      <c r="E30" s="57"/>
      <c r="F30" s="58"/>
      <c r="G30" s="57"/>
      <c r="H30" s="142"/>
      <c r="I30" s="56">
        <f>+(C30*(1+(D30+G30)))+F30</f>
        <v>0</v>
      </c>
      <c r="J30" s="59"/>
      <c r="K30" s="59"/>
      <c r="L30" s="59"/>
      <c r="M30" s="59"/>
      <c r="N30" s="72"/>
      <c r="O30" s="55"/>
      <c r="P30" s="82"/>
      <c r="Q30" s="54"/>
      <c r="R30" s="54"/>
      <c r="S30" s="54"/>
    </row>
    <row r="31" spans="1:19">
      <c r="A31" s="54"/>
      <c r="B31" s="55"/>
      <c r="C31" s="163"/>
      <c r="D31" s="57"/>
      <c r="E31" s="57"/>
      <c r="F31" s="58"/>
      <c r="G31" s="57"/>
      <c r="H31" s="142"/>
      <c r="I31" s="56">
        <f>+(C31*(1+(D31+G31)))+F31</f>
        <v>0</v>
      </c>
      <c r="J31" s="59"/>
      <c r="K31" s="59"/>
      <c r="L31" s="59"/>
      <c r="M31" s="59"/>
      <c r="N31" s="72"/>
      <c r="O31" s="55"/>
      <c r="P31" s="82"/>
      <c r="Q31" s="54"/>
      <c r="R31" s="54"/>
      <c r="S31" s="54"/>
    </row>
    <row r="32" spans="1:19">
      <c r="A32" s="54"/>
      <c r="B32" s="55"/>
      <c r="C32" s="163"/>
      <c r="D32" s="57"/>
      <c r="E32" s="57"/>
      <c r="F32" s="58"/>
      <c r="G32" s="57"/>
      <c r="H32" s="142"/>
      <c r="I32" s="56">
        <f>+(C32*(1+(D32+G32)))+F32</f>
        <v>0</v>
      </c>
      <c r="J32" s="59"/>
      <c r="K32" s="59"/>
      <c r="L32" s="59"/>
      <c r="M32" s="59"/>
      <c r="N32" s="72"/>
      <c r="O32" s="55"/>
      <c r="P32" s="82"/>
      <c r="Q32" s="54"/>
      <c r="R32" s="54"/>
      <c r="S32" s="54"/>
    </row>
    <row r="33" spans="1:19">
      <c r="A33" s="54"/>
      <c r="B33" s="55"/>
      <c r="C33" s="163"/>
      <c r="D33" s="57"/>
      <c r="E33" s="57"/>
      <c r="F33" s="58"/>
      <c r="G33" s="57"/>
      <c r="H33" s="142"/>
      <c r="I33" s="56">
        <f>+(C33*(1+(D33+G33)))+F33</f>
        <v>0</v>
      </c>
      <c r="J33" s="59"/>
      <c r="K33" s="59"/>
      <c r="L33" s="59"/>
      <c r="M33" s="59"/>
      <c r="N33" s="72"/>
      <c r="O33" s="55"/>
      <c r="P33" s="82"/>
      <c r="Q33" s="54"/>
      <c r="R33" s="54"/>
      <c r="S33" s="54"/>
    </row>
    <row r="34" spans="1:19">
      <c r="A34" s="54"/>
      <c r="B34" s="55"/>
      <c r="C34" s="163"/>
      <c r="D34" s="57"/>
      <c r="E34" s="57"/>
      <c r="F34" s="58"/>
      <c r="G34" s="57"/>
      <c r="H34" s="142"/>
      <c r="I34" s="56">
        <f>+(C34*(1+(D34+G34)))+F34</f>
        <v>0</v>
      </c>
      <c r="J34" s="59"/>
      <c r="K34" s="59"/>
      <c r="L34" s="59"/>
      <c r="M34" s="59"/>
      <c r="N34" s="72"/>
      <c r="O34" s="55"/>
      <c r="P34" s="82"/>
      <c r="Q34" s="54"/>
      <c r="R34" s="54"/>
      <c r="S34" s="54"/>
    </row>
    <row r="35" spans="1:19">
      <c r="A35" s="54"/>
      <c r="B35" s="55"/>
      <c r="C35" s="163"/>
      <c r="D35" s="57"/>
      <c r="E35" s="57"/>
      <c r="F35" s="58"/>
      <c r="G35" s="57"/>
      <c r="H35" s="142"/>
      <c r="I35" s="56">
        <f>+(C35*(1+(D35+G35)))+F35</f>
        <v>0</v>
      </c>
      <c r="J35" s="59"/>
      <c r="K35" s="59"/>
      <c r="L35" s="59"/>
      <c r="M35" s="59"/>
      <c r="N35" s="72"/>
      <c r="O35" s="55"/>
      <c r="P35" s="82"/>
      <c r="Q35" s="54"/>
      <c r="R35" s="54"/>
      <c r="S35" s="54"/>
    </row>
    <row r="36" spans="1:19">
      <c r="A36" s="54"/>
      <c r="B36" s="55"/>
      <c r="C36" s="163"/>
      <c r="D36" s="57"/>
      <c r="E36" s="57"/>
      <c r="F36" s="58"/>
      <c r="G36" s="57"/>
      <c r="H36" s="142"/>
      <c r="I36" s="56">
        <f>+(C36*(1+(D36+G36)))+F36</f>
        <v>0</v>
      </c>
      <c r="J36" s="59"/>
      <c r="K36" s="59"/>
      <c r="L36" s="59"/>
      <c r="M36" s="59"/>
      <c r="N36" s="72"/>
      <c r="O36" s="55"/>
      <c r="P36" s="82"/>
      <c r="Q36" s="54"/>
      <c r="R36" s="54"/>
      <c r="S36" s="54"/>
    </row>
    <row r="37" spans="1:19">
      <c r="A37" s="54"/>
      <c r="B37" s="55"/>
      <c r="C37" s="163"/>
      <c r="D37" s="57"/>
      <c r="E37" s="57"/>
      <c r="F37" s="58"/>
      <c r="G37" s="57"/>
      <c r="H37" s="142"/>
      <c r="I37" s="56">
        <f>+(C37*(1+(D37+G37)))+F37</f>
        <v>0</v>
      </c>
      <c r="J37" s="59"/>
      <c r="K37" s="59"/>
      <c r="L37" s="59"/>
      <c r="M37" s="59"/>
      <c r="N37" s="72"/>
      <c r="O37" s="55"/>
      <c r="P37" s="82"/>
      <c r="Q37" s="54"/>
      <c r="R37" s="54"/>
      <c r="S37" s="54"/>
    </row>
    <row r="38" spans="1:19">
      <c r="A38" s="54"/>
      <c r="B38" s="55"/>
      <c r="C38" s="163"/>
      <c r="D38" s="57"/>
      <c r="E38" s="57"/>
      <c r="F38" s="58"/>
      <c r="G38" s="57"/>
      <c r="H38" s="142"/>
      <c r="I38" s="56">
        <f>+(C38*(1+(D38+G38)))+F38</f>
        <v>0</v>
      </c>
      <c r="J38" s="59"/>
      <c r="K38" s="59"/>
      <c r="L38" s="59"/>
      <c r="M38" s="59"/>
      <c r="N38" s="72"/>
      <c r="O38" s="55"/>
      <c r="P38" s="82"/>
      <c r="Q38" s="54"/>
      <c r="R38" s="54"/>
      <c r="S38" s="54"/>
    </row>
    <row r="39" spans="1:19">
      <c r="A39" s="54"/>
      <c r="B39" s="55"/>
      <c r="C39" s="163"/>
      <c r="D39" s="57"/>
      <c r="E39" s="57"/>
      <c r="F39" s="58"/>
      <c r="G39" s="57"/>
      <c r="H39" s="142"/>
      <c r="I39" s="56">
        <f>+(C39*(1+(D39+G39)))+F39</f>
        <v>0</v>
      </c>
      <c r="J39" s="59"/>
      <c r="K39" s="59"/>
      <c r="L39" s="59"/>
      <c r="M39" s="59"/>
      <c r="N39" s="72"/>
      <c r="O39" s="55"/>
      <c r="P39" s="82"/>
      <c r="Q39" s="54"/>
      <c r="R39" s="54"/>
      <c r="S39" s="54"/>
    </row>
    <row r="40" spans="1:19">
      <c r="A40" s="54"/>
      <c r="B40" s="55"/>
      <c r="C40" s="163"/>
      <c r="D40" s="57"/>
      <c r="E40" s="57"/>
      <c r="F40" s="58"/>
      <c r="G40" s="57"/>
      <c r="H40" s="142"/>
      <c r="I40" s="56">
        <f>+(C40*(1+(D40+G40)))+F40</f>
        <v>0</v>
      </c>
      <c r="J40" s="59"/>
      <c r="K40" s="59"/>
      <c r="L40" s="59"/>
      <c r="M40" s="59"/>
      <c r="N40" s="72"/>
      <c r="O40" s="55"/>
      <c r="P40" s="82"/>
      <c r="Q40" s="54"/>
      <c r="R40" s="54"/>
      <c r="S40" s="54"/>
    </row>
    <row r="41" spans="1:19">
      <c r="A41" s="54"/>
      <c r="B41" s="55"/>
      <c r="C41" s="163"/>
      <c r="D41" s="57"/>
      <c r="E41" s="57"/>
      <c r="F41" s="58"/>
      <c r="G41" s="57"/>
      <c r="H41" s="142"/>
      <c r="I41" s="56">
        <f>+(C41*(1+(D41+G41)))+F41</f>
        <v>0</v>
      </c>
      <c r="J41" s="59"/>
      <c r="K41" s="59"/>
      <c r="L41" s="59"/>
      <c r="M41" s="59"/>
      <c r="N41" s="72"/>
      <c r="O41" s="55"/>
      <c r="P41" s="82"/>
      <c r="Q41" s="54"/>
      <c r="R41" s="54"/>
      <c r="S41" s="54"/>
    </row>
    <row r="42" spans="1:19">
      <c r="A42" s="54"/>
      <c r="B42" s="55"/>
      <c r="C42" s="163"/>
      <c r="D42" s="57"/>
      <c r="E42" s="57"/>
      <c r="F42" s="58"/>
      <c r="G42" s="57"/>
      <c r="H42" s="142"/>
      <c r="I42" s="56">
        <f>+(C42*(1+(D42+G42)))+F42</f>
        <v>0</v>
      </c>
      <c r="J42" s="59"/>
      <c r="K42" s="59"/>
      <c r="L42" s="59"/>
      <c r="M42" s="59"/>
      <c r="N42" s="72"/>
      <c r="O42" s="55"/>
      <c r="P42" s="82"/>
      <c r="Q42" s="54"/>
      <c r="R42" s="54"/>
      <c r="S42" s="54"/>
    </row>
    <row r="43" spans="1:19">
      <c r="A43" s="54"/>
      <c r="B43" s="55"/>
      <c r="C43" s="163"/>
      <c r="D43" s="57"/>
      <c r="E43" s="57"/>
      <c r="F43" s="58"/>
      <c r="G43" s="57"/>
      <c r="H43" s="142"/>
      <c r="I43" s="56">
        <f>+(C43*(1+(D43+G43)))+F43</f>
        <v>0</v>
      </c>
      <c r="J43" s="59"/>
      <c r="K43" s="59"/>
      <c r="L43" s="59"/>
      <c r="M43" s="59"/>
      <c r="N43" s="72"/>
      <c r="O43" s="55"/>
      <c r="P43" s="82"/>
      <c r="Q43" s="54"/>
      <c r="R43" s="54"/>
      <c r="S43" s="54"/>
    </row>
    <row r="44" spans="1:19">
      <c r="A44" s="54"/>
      <c r="B44" s="55"/>
      <c r="C44" s="163"/>
      <c r="D44" s="57"/>
      <c r="E44" s="57"/>
      <c r="F44" s="58"/>
      <c r="G44" s="57"/>
      <c r="H44" s="142"/>
      <c r="I44" s="56">
        <f>+(C44*(1+(D44+G44)))+F44</f>
        <v>0</v>
      </c>
      <c r="J44" s="59"/>
      <c r="K44" s="59"/>
      <c r="L44" s="59"/>
      <c r="M44" s="59"/>
      <c r="N44" s="72"/>
      <c r="O44" s="55"/>
      <c r="P44" s="82"/>
      <c r="Q44" s="54"/>
      <c r="R44" s="54"/>
      <c r="S44" s="54"/>
    </row>
    <row r="45" spans="1:19">
      <c r="A45" s="54"/>
      <c r="B45" s="55"/>
      <c r="C45" s="163"/>
      <c r="D45" s="57"/>
      <c r="E45" s="57"/>
      <c r="F45" s="58"/>
      <c r="G45" s="57"/>
      <c r="H45" s="142"/>
      <c r="I45" s="56">
        <f>+(C45*(1+(D45+G45)))+F45</f>
        <v>0</v>
      </c>
      <c r="J45" s="59"/>
      <c r="K45" s="59"/>
      <c r="L45" s="59"/>
      <c r="M45" s="59"/>
      <c r="N45" s="72"/>
      <c r="O45" s="55"/>
      <c r="P45" s="82"/>
      <c r="Q45" s="54"/>
      <c r="R45" s="54"/>
      <c r="S45" s="54"/>
    </row>
    <row r="46" spans="1:19">
      <c r="A46" s="54"/>
      <c r="B46" s="55"/>
      <c r="C46" s="163"/>
      <c r="D46" s="57"/>
      <c r="E46" s="57"/>
      <c r="F46" s="58"/>
      <c r="G46" s="57"/>
      <c r="H46" s="142"/>
      <c r="I46" s="56">
        <f>+(C46*(1+(D46+G46)))+F46</f>
        <v>0</v>
      </c>
      <c r="J46" s="59"/>
      <c r="K46" s="59"/>
      <c r="L46" s="59"/>
      <c r="M46" s="59"/>
      <c r="N46" s="72"/>
      <c r="O46" s="55"/>
      <c r="P46" s="82"/>
      <c r="Q46" s="54"/>
      <c r="R46" s="54"/>
      <c r="S46" s="54"/>
    </row>
    <row r="47" spans="1:19" s="45" customFormat="1">
      <c r="A47" s="54"/>
      <c r="B47" s="55"/>
      <c r="C47" s="163"/>
      <c r="D47" s="57"/>
      <c r="E47" s="57"/>
      <c r="F47" s="58"/>
      <c r="G47" s="57"/>
      <c r="H47" s="55"/>
      <c r="I47" s="56">
        <f>+(C47*(1+(D47+G47)))+F47</f>
        <v>0</v>
      </c>
      <c r="J47" s="59"/>
      <c r="K47" s="59"/>
      <c r="L47" s="59"/>
      <c r="M47" s="59"/>
      <c r="N47" s="59"/>
      <c r="O47" s="55"/>
      <c r="P47" s="60"/>
      <c r="Q47" s="73"/>
      <c r="R47" s="73"/>
      <c r="S47" s="73"/>
    </row>
    <row r="48" spans="1:19">
      <c r="A48" s="54"/>
      <c r="B48" s="55"/>
      <c r="C48" s="163"/>
      <c r="D48" s="57"/>
      <c r="E48" s="57"/>
      <c r="F48" s="58"/>
      <c r="G48" s="57"/>
      <c r="H48" s="55"/>
      <c r="I48" s="56">
        <f>+(C48*(1+(D48+G48)))+F48</f>
        <v>0</v>
      </c>
      <c r="J48" s="59"/>
      <c r="K48" s="59"/>
      <c r="L48" s="59"/>
      <c r="M48" s="59"/>
      <c r="N48" s="59"/>
      <c r="O48" s="55"/>
      <c r="P48" s="82"/>
      <c r="Q48" s="54"/>
      <c r="R48" s="54"/>
      <c r="S48" s="54"/>
    </row>
    <row r="49" spans="1:19" s="34" customFormat="1">
      <c r="A49" s="54"/>
      <c r="B49" s="55"/>
      <c r="C49" s="163"/>
      <c r="D49" s="57"/>
      <c r="E49" s="57"/>
      <c r="F49" s="58"/>
      <c r="G49" s="57"/>
      <c r="H49" s="55"/>
      <c r="I49" s="56">
        <f>+(C49*(1+(D49+G49)))+F49</f>
        <v>0</v>
      </c>
      <c r="J49" s="59"/>
      <c r="K49" s="59"/>
      <c r="L49" s="59"/>
      <c r="M49" s="59"/>
      <c r="N49" s="59"/>
      <c r="O49" s="55"/>
      <c r="P49" s="60"/>
      <c r="Q49" s="54"/>
      <c r="R49" s="54"/>
      <c r="S49" s="54"/>
    </row>
    <row r="50" spans="1:19" s="34" customFormat="1">
      <c r="A50" s="54"/>
      <c r="B50" s="55"/>
      <c r="C50" s="163"/>
      <c r="D50" s="57"/>
      <c r="E50" s="57"/>
      <c r="F50" s="58"/>
      <c r="G50" s="57"/>
      <c r="H50" s="55"/>
      <c r="I50" s="56">
        <f>+(C50*(1+(D50+G50)))+F50</f>
        <v>0</v>
      </c>
      <c r="J50" s="59"/>
      <c r="K50" s="59"/>
      <c r="L50" s="59"/>
      <c r="M50" s="59"/>
      <c r="N50" s="59"/>
      <c r="O50" s="55"/>
      <c r="P50" s="60"/>
      <c r="Q50" s="54"/>
      <c r="R50" s="54"/>
      <c r="S50" s="54"/>
    </row>
    <row r="51" spans="1:19">
      <c r="I51" s="56">
        <f>+(C51*(1+(D51+G51)))+F51</f>
        <v>0</v>
      </c>
    </row>
    <row r="52" spans="1:19" s="34" customFormat="1">
      <c r="A52" s="8"/>
      <c r="B52" s="1"/>
      <c r="C52" s="9"/>
      <c r="D52" s="11"/>
      <c r="E52" s="11"/>
      <c r="F52" s="10"/>
      <c r="G52" s="11"/>
      <c r="H52" s="1"/>
      <c r="I52" s="56">
        <f>+(C52*(1+(D52+G52)))+F52</f>
        <v>0</v>
      </c>
      <c r="J52" s="14"/>
      <c r="K52" s="13"/>
      <c r="L52" s="13"/>
      <c r="M52" s="13"/>
      <c r="N52" s="13"/>
      <c r="O52" s="1"/>
      <c r="P52" s="22"/>
      <c r="Q52" s="35"/>
    </row>
    <row r="53" spans="1:19">
      <c r="J53" s="25"/>
      <c r="K53" s="25"/>
      <c r="L53" s="25"/>
      <c r="M53" s="25"/>
      <c r="N53" s="25"/>
      <c r="Q53" s="9"/>
    </row>
    <row r="54" spans="1:19">
      <c r="J54" s="25"/>
      <c r="K54" s="25"/>
      <c r="L54" s="25"/>
      <c r="M54" s="25"/>
      <c r="N54" s="25"/>
      <c r="Q54" s="9"/>
    </row>
    <row r="55" spans="1:19">
      <c r="J55" s="25"/>
      <c r="K55" s="25"/>
      <c r="L55" s="25"/>
      <c r="M55" s="25"/>
      <c r="N55" s="25"/>
      <c r="Q55" s="9"/>
    </row>
    <row r="56" spans="1:19">
      <c r="J56" s="25"/>
      <c r="K56" s="25"/>
      <c r="L56" s="25"/>
      <c r="M56" s="25"/>
      <c r="N56" s="25"/>
      <c r="Q56" s="9"/>
    </row>
    <row r="57" spans="1:19">
      <c r="J57" s="25"/>
      <c r="K57" s="25"/>
      <c r="L57" s="25"/>
      <c r="M57" s="25"/>
      <c r="N57" s="25"/>
      <c r="Q57" s="9"/>
    </row>
    <row r="58" spans="1:19">
      <c r="J58" s="25"/>
      <c r="K58" s="25"/>
      <c r="L58" s="25"/>
      <c r="M58" s="25"/>
      <c r="N58" s="25"/>
      <c r="Q58" s="9"/>
    </row>
    <row r="59" spans="1:19">
      <c r="J59" s="25"/>
      <c r="K59" s="25"/>
      <c r="L59" s="25"/>
      <c r="M59" s="25"/>
      <c r="N59" s="26"/>
      <c r="P59" s="23"/>
      <c r="Q59" s="9"/>
    </row>
    <row r="60" spans="1:19">
      <c r="J60" s="25"/>
      <c r="K60" s="25"/>
      <c r="L60" s="25"/>
      <c r="M60" s="25"/>
      <c r="N60" s="25"/>
      <c r="Q60" s="9"/>
    </row>
    <row r="61" spans="1:19">
      <c r="J61" s="25"/>
      <c r="K61" s="25"/>
      <c r="L61" s="25"/>
      <c r="M61" s="25"/>
      <c r="N61" s="26"/>
      <c r="Q61" s="9"/>
    </row>
    <row r="62" spans="1:19">
      <c r="J62" s="25"/>
      <c r="K62" s="25"/>
      <c r="L62" s="25"/>
      <c r="M62" s="25"/>
      <c r="N62" s="25"/>
      <c r="Q62" s="9"/>
    </row>
    <row r="63" spans="1:19">
      <c r="J63" s="25"/>
      <c r="K63" s="25"/>
      <c r="L63" s="25"/>
      <c r="M63" s="25"/>
      <c r="N63" s="26"/>
      <c r="Q63" s="9"/>
    </row>
    <row r="64" spans="1:19">
      <c r="J64" s="25"/>
      <c r="K64" s="25"/>
      <c r="L64" s="25"/>
      <c r="M64" s="25"/>
      <c r="N64" s="25"/>
      <c r="P64" s="23"/>
      <c r="Q64" s="9"/>
    </row>
    <row r="65" spans="10:18">
      <c r="J65" s="25"/>
      <c r="K65" s="25"/>
      <c r="L65" s="25"/>
      <c r="M65" s="25"/>
      <c r="N65" s="25"/>
      <c r="Q65" s="9"/>
    </row>
    <row r="66" spans="10:18">
      <c r="J66" s="25"/>
      <c r="K66" s="25"/>
      <c r="L66" s="25"/>
      <c r="M66" s="25"/>
      <c r="N66" s="25"/>
      <c r="Q66" s="9"/>
    </row>
    <row r="67" spans="10:18">
      <c r="J67" s="25"/>
      <c r="K67" s="25"/>
      <c r="L67" s="25"/>
      <c r="M67" s="25"/>
      <c r="N67" s="25"/>
      <c r="Q67" s="9"/>
    </row>
    <row r="68" spans="10:18">
      <c r="J68" s="25"/>
      <c r="K68" s="25"/>
      <c r="L68" s="25"/>
      <c r="M68" s="25"/>
      <c r="N68" s="25"/>
      <c r="P68" s="23"/>
      <c r="R68" s="15"/>
    </row>
    <row r="69" spans="10:18">
      <c r="J69" s="25"/>
      <c r="K69" s="25"/>
      <c r="L69" s="25"/>
      <c r="M69" s="25"/>
      <c r="N69" s="25"/>
      <c r="Q69" s="9"/>
    </row>
    <row r="70" spans="10:18">
      <c r="J70" s="25"/>
      <c r="K70" s="25"/>
      <c r="L70" s="25"/>
      <c r="M70" s="25"/>
      <c r="N70" s="25"/>
      <c r="Q70" s="9"/>
    </row>
    <row r="71" spans="10:18">
      <c r="J71" s="25"/>
      <c r="K71" s="25"/>
      <c r="L71" s="25"/>
      <c r="M71" s="25"/>
      <c r="N71" s="25"/>
      <c r="Q71" s="9"/>
    </row>
    <row r="72" spans="10:18">
      <c r="J72" s="25"/>
      <c r="K72" s="25"/>
      <c r="L72" s="25"/>
      <c r="M72" s="25"/>
      <c r="N72" s="25"/>
      <c r="Q72" s="9"/>
    </row>
    <row r="73" spans="10:18">
      <c r="J73" s="25"/>
      <c r="K73" s="25"/>
      <c r="L73" s="25"/>
      <c r="M73" s="25"/>
      <c r="N73" s="25"/>
      <c r="Q73" s="9"/>
    </row>
    <row r="74" spans="10:18">
      <c r="J74" s="25"/>
      <c r="K74" s="25"/>
      <c r="L74" s="25"/>
      <c r="M74" s="25"/>
      <c r="N74" s="25"/>
      <c r="Q74" s="9"/>
    </row>
    <row r="75" spans="10:18">
      <c r="J75" s="25"/>
      <c r="K75" s="25"/>
      <c r="L75" s="25"/>
      <c r="M75" s="25"/>
      <c r="N75" s="25"/>
      <c r="P75" s="23"/>
      <c r="Q75" s="9"/>
    </row>
    <row r="76" spans="10:18">
      <c r="J76" s="25"/>
      <c r="K76" s="25"/>
      <c r="L76" s="25"/>
      <c r="M76" s="25"/>
      <c r="N76" s="25"/>
      <c r="P76" s="23"/>
      <c r="Q76" s="9"/>
    </row>
    <row r="77" spans="10:18">
      <c r="J77" s="25"/>
      <c r="K77" s="25"/>
      <c r="L77" s="25"/>
      <c r="M77" s="25"/>
      <c r="N77" s="25"/>
    </row>
    <row r="78" spans="10:18">
      <c r="J78" s="25"/>
      <c r="K78" s="25"/>
      <c r="L78" s="25"/>
      <c r="M78" s="25"/>
      <c r="N78" s="25"/>
    </row>
    <row r="79" spans="10:18">
      <c r="J79" s="25"/>
      <c r="K79" s="25"/>
      <c r="L79" s="25"/>
      <c r="M79" s="25"/>
      <c r="N79" s="25"/>
      <c r="P79" s="23"/>
    </row>
    <row r="80" spans="10:18">
      <c r="J80" s="25"/>
      <c r="K80" s="25"/>
      <c r="L80" s="25"/>
      <c r="M80" s="25"/>
      <c r="N80" s="25"/>
    </row>
    <row r="81" spans="1:16">
      <c r="A81" s="2"/>
      <c r="B81" s="21"/>
      <c r="C81" s="3"/>
      <c r="D81" s="19"/>
      <c r="F81" s="5"/>
      <c r="G81" s="7"/>
      <c r="H81" s="4"/>
      <c r="J81" s="27"/>
      <c r="K81" s="27"/>
      <c r="L81" s="27"/>
      <c r="M81" s="27"/>
      <c r="N81" s="25"/>
    </row>
    <row r="82" spans="1:16">
      <c r="A82" s="2"/>
      <c r="B82" s="21"/>
      <c r="C82" s="3"/>
      <c r="D82" s="19"/>
      <c r="E82" s="7"/>
      <c r="F82" s="5"/>
      <c r="G82" s="7"/>
      <c r="H82" s="4"/>
      <c r="J82" s="27"/>
      <c r="K82" s="27"/>
      <c r="L82" s="27"/>
      <c r="M82" s="27"/>
      <c r="N82" s="25"/>
    </row>
    <row r="83" spans="1:16">
      <c r="A83" s="2"/>
      <c r="B83" s="21"/>
      <c r="C83" s="3"/>
      <c r="D83" s="19"/>
      <c r="F83" s="5"/>
      <c r="G83" s="7"/>
      <c r="H83" s="16"/>
      <c r="J83" s="27"/>
      <c r="K83" s="27"/>
      <c r="L83" s="27"/>
      <c r="M83" s="27"/>
      <c r="N83" s="25"/>
    </row>
    <row r="84" spans="1:16">
      <c r="A84" s="2"/>
      <c r="B84" s="21"/>
      <c r="C84" s="3"/>
      <c r="D84" s="19"/>
      <c r="F84" s="5"/>
      <c r="G84" s="7"/>
      <c r="H84" s="4"/>
      <c r="J84" s="27"/>
      <c r="K84" s="27"/>
      <c r="L84" s="27"/>
      <c r="M84" s="27"/>
      <c r="N84" s="25"/>
    </row>
    <row r="85" spans="1:16">
      <c r="A85" s="2"/>
      <c r="B85" s="21"/>
      <c r="C85" s="3"/>
      <c r="D85" s="19"/>
      <c r="F85" s="5"/>
      <c r="G85" s="7"/>
      <c r="H85" s="4"/>
      <c r="J85" s="27"/>
      <c r="K85" s="27"/>
      <c r="L85" s="27"/>
      <c r="M85" s="27"/>
      <c r="N85" s="25"/>
    </row>
    <row r="86" spans="1:16">
      <c r="A86" s="2"/>
      <c r="B86" s="21"/>
      <c r="C86" s="3"/>
      <c r="D86" s="19"/>
      <c r="E86" s="7"/>
      <c r="F86" s="5"/>
      <c r="G86" s="7"/>
      <c r="H86" s="4"/>
      <c r="J86" s="27"/>
      <c r="K86" s="27"/>
      <c r="L86" s="27"/>
      <c r="M86" s="27"/>
      <c r="N86" s="25"/>
    </row>
    <row r="87" spans="1:16">
      <c r="A87" s="2"/>
      <c r="B87" s="21"/>
      <c r="C87" s="3"/>
      <c r="D87" s="19"/>
      <c r="E87" s="7"/>
      <c r="F87" s="5"/>
      <c r="G87" s="7"/>
      <c r="H87" s="4"/>
      <c r="J87" s="27"/>
      <c r="K87" s="27"/>
      <c r="L87" s="27"/>
      <c r="M87" s="27"/>
      <c r="N87" s="25"/>
    </row>
    <row r="88" spans="1:16">
      <c r="A88" s="2"/>
      <c r="B88" s="21"/>
      <c r="C88" s="3"/>
      <c r="D88" s="19"/>
      <c r="E88" s="7"/>
      <c r="F88" s="5"/>
      <c r="G88" s="7"/>
      <c r="H88" s="4"/>
      <c r="J88" s="27"/>
      <c r="K88" s="27"/>
      <c r="L88" s="27"/>
      <c r="M88" s="27"/>
      <c r="N88" s="25"/>
    </row>
    <row r="89" spans="1:16">
      <c r="A89" s="2"/>
      <c r="B89" s="21"/>
      <c r="C89" s="3"/>
      <c r="D89" s="19"/>
      <c r="E89" s="7"/>
      <c r="F89" s="5"/>
      <c r="G89" s="7"/>
      <c r="H89" s="4"/>
      <c r="J89" s="27"/>
      <c r="K89" s="27"/>
      <c r="L89" s="27"/>
      <c r="M89" s="27"/>
      <c r="N89" s="26"/>
      <c r="P89" s="24"/>
    </row>
    <row r="90" spans="1:16">
      <c r="A90" s="2"/>
      <c r="B90" s="21"/>
      <c r="C90" s="3"/>
      <c r="D90" s="19"/>
      <c r="E90" s="7"/>
      <c r="F90" s="5"/>
      <c r="G90" s="7"/>
      <c r="H90" s="4"/>
      <c r="J90" s="27"/>
      <c r="K90" s="27"/>
      <c r="L90" s="27"/>
      <c r="M90" s="27"/>
      <c r="N90" s="25"/>
    </row>
    <row r="91" spans="1:16">
      <c r="A91" s="2"/>
      <c r="B91" s="21"/>
      <c r="C91" s="3"/>
      <c r="D91" s="19"/>
      <c r="E91" s="7"/>
      <c r="F91" s="5"/>
      <c r="G91" s="7"/>
      <c r="H91" s="4"/>
      <c r="J91" s="27"/>
      <c r="K91" s="27"/>
      <c r="L91" s="27"/>
      <c r="M91" s="27"/>
      <c r="N91" s="25"/>
    </row>
    <row r="92" spans="1:16">
      <c r="J92" s="25"/>
      <c r="K92" s="25"/>
      <c r="L92" s="25"/>
      <c r="M92" s="25"/>
      <c r="N92" s="25"/>
    </row>
    <row r="93" spans="1:16">
      <c r="J93" s="25"/>
      <c r="K93" s="25"/>
      <c r="L93" s="25"/>
      <c r="M93" s="25"/>
      <c r="N93" s="25"/>
    </row>
    <row r="94" spans="1:16">
      <c r="F94" s="5"/>
      <c r="J94" s="25"/>
      <c r="K94" s="25"/>
      <c r="L94" s="25"/>
      <c r="M94" s="25"/>
      <c r="N94" s="25"/>
    </row>
    <row r="95" spans="1:16">
      <c r="J95" s="25"/>
      <c r="K95" s="25"/>
      <c r="L95" s="25"/>
      <c r="M95" s="25"/>
      <c r="N95" s="25"/>
    </row>
    <row r="96" spans="1:16">
      <c r="J96" s="25"/>
      <c r="K96" s="25"/>
      <c r="L96" s="25"/>
      <c r="M96" s="25"/>
      <c r="N96" s="25"/>
    </row>
    <row r="97" spans="10:16">
      <c r="J97" s="25"/>
      <c r="K97" s="25"/>
      <c r="L97" s="25"/>
      <c r="M97" s="25"/>
      <c r="N97" s="25"/>
    </row>
    <row r="98" spans="10:16">
      <c r="J98" s="25"/>
      <c r="K98" s="25"/>
      <c r="L98" s="25"/>
      <c r="M98" s="25"/>
      <c r="N98" s="25"/>
      <c r="P98" s="23"/>
    </row>
    <row r="99" spans="10:16">
      <c r="J99" s="25"/>
      <c r="K99" s="25"/>
      <c r="L99" s="25"/>
      <c r="M99" s="25"/>
      <c r="N99" s="25"/>
    </row>
    <row r="100" spans="10:16">
      <c r="J100" s="25"/>
      <c r="K100" s="25"/>
      <c r="L100" s="25"/>
      <c r="M100" s="25"/>
      <c r="N100" s="25"/>
      <c r="P100" s="23"/>
    </row>
    <row r="101" spans="10:16">
      <c r="J101" s="25"/>
      <c r="K101" s="25"/>
      <c r="L101" s="25"/>
      <c r="M101" s="25"/>
      <c r="N101" s="25"/>
    </row>
    <row r="102" spans="10:16">
      <c r="J102" s="25"/>
      <c r="K102" s="25"/>
      <c r="L102" s="25"/>
      <c r="M102" s="25"/>
      <c r="N102" s="25"/>
    </row>
    <row r="103" spans="10:16">
      <c r="J103" s="25"/>
      <c r="K103" s="25"/>
      <c r="L103" s="25"/>
      <c r="M103" s="25"/>
      <c r="N103" s="25"/>
    </row>
    <row r="104" spans="10:16">
      <c r="J104" s="25"/>
      <c r="K104" s="25"/>
      <c r="L104" s="25"/>
      <c r="M104" s="25"/>
      <c r="N104" s="25"/>
    </row>
    <row r="105" spans="10:16">
      <c r="J105" s="25"/>
      <c r="K105" s="25"/>
      <c r="L105" s="25"/>
      <c r="M105" s="25"/>
      <c r="N105" s="25"/>
    </row>
    <row r="106" spans="10:16">
      <c r="J106" s="25"/>
      <c r="K106" s="25"/>
      <c r="L106" s="25"/>
      <c r="M106" s="25"/>
      <c r="N106" s="25"/>
    </row>
    <row r="107" spans="10:16">
      <c r="J107" s="25"/>
      <c r="K107" s="25"/>
      <c r="L107" s="25"/>
      <c r="M107" s="25"/>
      <c r="N107" s="25"/>
    </row>
    <row r="108" spans="10:16">
      <c r="J108" s="25"/>
      <c r="K108" s="25"/>
      <c r="L108" s="25"/>
      <c r="M108" s="25"/>
      <c r="N108" s="25"/>
    </row>
    <row r="109" spans="10:16">
      <c r="J109" s="25"/>
      <c r="K109" s="25"/>
      <c r="L109" s="25"/>
      <c r="M109" s="25"/>
      <c r="N109" s="25"/>
    </row>
    <row r="110" spans="10:16">
      <c r="J110" s="25"/>
      <c r="K110" s="25"/>
      <c r="L110" s="25"/>
      <c r="M110" s="25"/>
      <c r="N110" s="25"/>
    </row>
    <row r="111" spans="10:16">
      <c r="J111" s="25"/>
      <c r="K111" s="25"/>
      <c r="L111" s="25"/>
      <c r="M111" s="25"/>
      <c r="N111" s="25"/>
    </row>
    <row r="112" spans="10:16">
      <c r="J112" s="25"/>
      <c r="K112" s="25"/>
      <c r="L112" s="25"/>
      <c r="M112" s="25"/>
      <c r="N112" s="25"/>
      <c r="P112" s="23"/>
    </row>
    <row r="113" spans="1:16">
      <c r="C113" s="10"/>
      <c r="J113" s="25"/>
      <c r="K113" s="25"/>
      <c r="L113" s="25"/>
      <c r="M113" s="25"/>
      <c r="N113" s="25"/>
    </row>
    <row r="114" spans="1:16">
      <c r="J114" s="25"/>
      <c r="K114" s="25"/>
      <c r="L114" s="25"/>
      <c r="M114" s="25"/>
      <c r="N114" s="25"/>
    </row>
    <row r="115" spans="1:16">
      <c r="J115" s="25"/>
      <c r="K115" s="25"/>
      <c r="L115" s="25"/>
      <c r="M115" s="25"/>
      <c r="N115" s="25"/>
    </row>
    <row r="116" spans="1:16">
      <c r="J116" s="25"/>
      <c r="K116" s="25"/>
      <c r="L116" s="25"/>
      <c r="M116" s="25"/>
      <c r="N116" s="25"/>
      <c r="P116" s="23"/>
    </row>
    <row r="117" spans="1:16">
      <c r="A117" s="2"/>
      <c r="C117" s="3"/>
      <c r="D117" s="19"/>
      <c r="E117" s="7"/>
      <c r="F117" s="5"/>
      <c r="H117" s="8"/>
      <c r="J117" s="25"/>
      <c r="K117" s="25"/>
      <c r="L117" s="25"/>
      <c r="M117" s="25"/>
      <c r="N117" s="25"/>
    </row>
    <row r="118" spans="1:16">
      <c r="A118" s="2"/>
      <c r="B118" s="21"/>
      <c r="C118" s="3"/>
      <c r="D118" s="19"/>
      <c r="E118" s="7"/>
      <c r="F118" s="17"/>
      <c r="G118" s="7"/>
      <c r="H118" s="2"/>
      <c r="J118" s="25"/>
      <c r="K118" s="25"/>
      <c r="L118" s="25"/>
      <c r="M118" s="25"/>
      <c r="N118" s="25"/>
    </row>
    <row r="119" spans="1:16">
      <c r="A119" s="2"/>
      <c r="B119" s="21"/>
      <c r="C119" s="3"/>
      <c r="D119" s="19"/>
      <c r="E119" s="7"/>
      <c r="F119" s="17"/>
      <c r="G119" s="7"/>
      <c r="H119" s="18"/>
      <c r="J119" s="27"/>
      <c r="K119" s="27"/>
      <c r="L119" s="27"/>
      <c r="M119" s="25"/>
      <c r="N119" s="25"/>
    </row>
    <row r="120" spans="1:16">
      <c r="A120" s="2"/>
      <c r="C120" s="3"/>
      <c r="D120" s="19"/>
      <c r="E120" s="7"/>
      <c r="F120" s="5"/>
      <c r="H120" s="8"/>
      <c r="J120" s="25"/>
      <c r="K120" s="25"/>
      <c r="L120" s="25"/>
      <c r="M120" s="25"/>
      <c r="N120" s="25"/>
    </row>
    <row r="121" spans="1:16">
      <c r="A121" s="2"/>
      <c r="B121" s="21"/>
      <c r="C121" s="3"/>
      <c r="D121" s="19"/>
      <c r="E121" s="7"/>
      <c r="F121" s="17"/>
      <c r="G121" s="7"/>
      <c r="H121" s="18"/>
      <c r="J121" s="27"/>
      <c r="K121" s="27"/>
      <c r="L121" s="27"/>
      <c r="M121" s="25"/>
      <c r="N121" s="25"/>
    </row>
    <row r="122" spans="1:16">
      <c r="A122" s="2"/>
      <c r="B122" s="21"/>
      <c r="C122" s="3"/>
      <c r="D122" s="19"/>
      <c r="E122" s="7"/>
      <c r="F122" s="17"/>
      <c r="G122" s="7"/>
      <c r="H122" s="18"/>
      <c r="J122" s="27"/>
      <c r="K122" s="27"/>
      <c r="L122" s="27"/>
      <c r="M122" s="25"/>
      <c r="N122" s="25"/>
    </row>
    <row r="123" spans="1:16">
      <c r="A123" s="2"/>
      <c r="C123" s="3"/>
      <c r="D123" s="19"/>
      <c r="E123" s="7"/>
      <c r="F123" s="5"/>
      <c r="H123" s="18"/>
      <c r="J123" s="25"/>
      <c r="K123" s="25"/>
      <c r="L123" s="25"/>
      <c r="M123" s="25"/>
      <c r="N123" s="25"/>
    </row>
    <row r="124" spans="1:16">
      <c r="A124" s="2"/>
      <c r="B124" s="21"/>
      <c r="C124" s="3"/>
      <c r="D124" s="19"/>
      <c r="E124" s="7"/>
      <c r="F124" s="17"/>
      <c r="G124" s="7"/>
      <c r="H124" s="18"/>
      <c r="J124" s="27"/>
      <c r="K124" s="27"/>
      <c r="L124" s="27"/>
      <c r="M124" s="25"/>
      <c r="N124" s="25"/>
    </row>
    <row r="125" spans="1:16">
      <c r="A125" s="2"/>
      <c r="B125" s="21"/>
      <c r="C125" s="3"/>
      <c r="D125" s="19"/>
      <c r="E125" s="7"/>
      <c r="F125" s="6"/>
      <c r="G125" s="6"/>
      <c r="H125" s="6"/>
      <c r="J125" s="27"/>
      <c r="K125" s="27"/>
      <c r="L125" s="27"/>
      <c r="M125" s="25"/>
      <c r="N125" s="25"/>
    </row>
    <row r="126" spans="1:16">
      <c r="A126" s="2"/>
      <c r="B126" s="21"/>
      <c r="C126" s="3"/>
      <c r="D126" s="19"/>
      <c r="E126" s="7"/>
      <c r="F126" s="6"/>
      <c r="G126" s="6"/>
      <c r="H126" s="6"/>
      <c r="J126" s="27"/>
      <c r="K126" s="27"/>
      <c r="L126" s="27"/>
      <c r="M126" s="25"/>
      <c r="N126" s="25"/>
    </row>
    <row r="127" spans="1:16">
      <c r="A127" s="2"/>
      <c r="B127" s="21"/>
      <c r="C127" s="3"/>
      <c r="D127" s="19"/>
      <c r="E127" s="7"/>
      <c r="F127" s="6"/>
      <c r="G127" s="6"/>
      <c r="H127" s="6"/>
      <c r="J127" s="27"/>
      <c r="K127" s="27"/>
      <c r="L127" s="27"/>
      <c r="M127" s="25"/>
      <c r="N127" s="25"/>
    </row>
    <row r="128" spans="1:16">
      <c r="E128" s="7"/>
      <c r="F128" s="17"/>
      <c r="J128" s="25"/>
      <c r="K128" s="25"/>
      <c r="L128" s="25"/>
      <c r="M128" s="25"/>
      <c r="N128" s="25"/>
    </row>
    <row r="129" spans="1:18">
      <c r="F129" s="17"/>
      <c r="J129" s="25"/>
      <c r="K129" s="25"/>
      <c r="L129" s="25"/>
      <c r="M129" s="25"/>
      <c r="N129" s="25"/>
    </row>
    <row r="130" spans="1:18">
      <c r="E130" s="7"/>
      <c r="F130" s="17"/>
      <c r="J130" s="25"/>
      <c r="K130" s="25"/>
      <c r="L130" s="25"/>
      <c r="M130" s="25"/>
      <c r="N130" s="26"/>
      <c r="P130" s="23"/>
    </row>
    <row r="131" spans="1:18">
      <c r="J131" s="25"/>
      <c r="K131" s="25"/>
      <c r="L131" s="25"/>
      <c r="M131" s="25"/>
      <c r="N131" s="25"/>
    </row>
    <row r="132" spans="1:18">
      <c r="J132" s="25"/>
      <c r="K132" s="25"/>
      <c r="L132" s="25"/>
      <c r="M132" s="25"/>
      <c r="N132" s="25"/>
    </row>
    <row r="133" spans="1:18">
      <c r="J133" s="25"/>
      <c r="K133" s="25"/>
      <c r="L133" s="25"/>
      <c r="M133" s="25"/>
      <c r="N133" s="25"/>
    </row>
    <row r="134" spans="1:18">
      <c r="J134" s="25"/>
      <c r="K134" s="25"/>
      <c r="L134" s="25"/>
      <c r="M134" s="25"/>
      <c r="N134" s="25"/>
    </row>
    <row r="135" spans="1:18" s="1" customFormat="1">
      <c r="A135" s="8"/>
      <c r="C135" s="9"/>
      <c r="D135" s="11"/>
      <c r="E135" s="11"/>
      <c r="F135" s="10"/>
      <c r="G135" s="11"/>
      <c r="I135" s="9"/>
      <c r="J135" s="25"/>
      <c r="K135" s="25"/>
      <c r="L135" s="25"/>
      <c r="M135" s="25"/>
      <c r="N135" s="25"/>
      <c r="P135" s="22"/>
      <c r="Q135" s="8"/>
      <c r="R135" s="8"/>
    </row>
    <row r="136" spans="1:18" s="1" customFormat="1">
      <c r="A136" s="8"/>
      <c r="C136" s="9"/>
      <c r="D136" s="11"/>
      <c r="E136" s="11"/>
      <c r="F136" s="10"/>
      <c r="G136" s="11"/>
      <c r="I136" s="9"/>
      <c r="J136" s="25"/>
      <c r="K136" s="25"/>
      <c r="L136" s="25"/>
      <c r="M136" s="25"/>
      <c r="N136" s="25"/>
      <c r="P136" s="22"/>
      <c r="Q136" s="8"/>
      <c r="R136" s="8"/>
    </row>
    <row r="137" spans="1:18" s="1" customFormat="1">
      <c r="A137" s="8"/>
      <c r="C137" s="9"/>
      <c r="D137" s="11"/>
      <c r="E137" s="11"/>
      <c r="F137" s="10"/>
      <c r="G137" s="11"/>
      <c r="I137" s="9"/>
      <c r="J137" s="25"/>
      <c r="K137" s="25"/>
      <c r="L137" s="25"/>
      <c r="M137" s="25"/>
      <c r="N137" s="25"/>
      <c r="P137" s="22"/>
      <c r="Q137" s="8"/>
      <c r="R137" s="8"/>
    </row>
  </sheetData>
  <autoFilter ref="A4:P52" xr:uid="{00000000-0009-0000-0000-000003000000}">
    <sortState xmlns:xlrd2="http://schemas.microsoft.com/office/spreadsheetml/2017/richdata2" ref="A5:P52">
      <sortCondition descending="1" ref="I5:I52"/>
    </sortState>
  </autoFilter>
  <mergeCells count="1">
    <mergeCell ref="A1:P1"/>
  </mergeCells>
  <printOptions gridLines="1"/>
  <pageMargins left="0.5" right="0.25" top="0.5" bottom="0.5" header="0.25" footer="0.5"/>
  <pageSetup paperSize="5" scale="69" fitToHeight="0" orientation="landscape" r:id="rId1"/>
  <headerFooter alignWithMargins="0">
    <oddHeader>&amp;L&amp;"Arial,Bold"Use discretion when distributing!   Sensitive Information!&amp;R&amp;"Arial,Bold"Use discretion when distributing!   Sensitive Information!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5277-683E-4638-9FBB-2ED78BD1F120}">
  <sheetPr>
    <pageSetUpPr fitToPage="1"/>
  </sheetPr>
  <dimension ref="A1:S137"/>
  <sheetViews>
    <sheetView workbookViewId="0">
      <selection activeCell="A5" sqref="A5"/>
    </sheetView>
  </sheetViews>
  <sheetFormatPr defaultRowHeight="12.75"/>
  <cols>
    <col min="1" max="1" width="21" style="8" bestFit="1" customWidth="1"/>
    <col min="2" max="2" width="16" style="1" customWidth="1"/>
    <col min="3" max="3" width="13.42578125" style="9" bestFit="1" customWidth="1"/>
    <col min="4" max="4" width="9.140625" style="11" bestFit="1" customWidth="1"/>
    <col min="5" max="5" width="11.42578125" style="11" customWidth="1"/>
    <col min="6" max="6" width="10.28515625" style="10" bestFit="1" customWidth="1"/>
    <col min="7" max="7" width="12" style="11" bestFit="1" customWidth="1"/>
    <col min="8" max="8" width="15.28515625" style="1" bestFit="1" customWidth="1"/>
    <col min="9" max="9" width="12.28515625" style="9" customWidth="1"/>
    <col min="10" max="10" width="11.28515625" style="12" customWidth="1"/>
    <col min="11" max="11" width="11.85546875" style="13" customWidth="1"/>
    <col min="12" max="12" width="11.5703125" style="13" customWidth="1"/>
    <col min="13" max="13" width="11" style="13" customWidth="1"/>
    <col min="14" max="14" width="10.85546875" style="13" customWidth="1"/>
    <col min="15" max="15" width="13.5703125" style="1" customWidth="1"/>
    <col min="16" max="16" width="11.28515625" style="22" bestFit="1" customWidth="1"/>
    <col min="17" max="17" width="16.85546875" style="8" bestFit="1" customWidth="1"/>
    <col min="18" max="16384" width="9.140625" style="8"/>
  </cols>
  <sheetData>
    <row r="1" spans="1:1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9" ht="12.75" customHeight="1"/>
    <row r="3" spans="1:19">
      <c r="I3" s="10"/>
      <c r="J3" s="14"/>
    </row>
    <row r="4" spans="1:19" s="20" customFormat="1" ht="51" customHeight="1">
      <c r="A4" s="46" t="s">
        <v>142</v>
      </c>
      <c r="B4" s="48" t="s">
        <v>30</v>
      </c>
      <c r="C4" s="49" t="s">
        <v>0</v>
      </c>
      <c r="D4" s="50" t="s">
        <v>1</v>
      </c>
      <c r="E4" s="50" t="s">
        <v>32</v>
      </c>
      <c r="F4" s="49" t="s">
        <v>2</v>
      </c>
      <c r="G4" s="50" t="s">
        <v>36</v>
      </c>
      <c r="H4" s="48" t="s">
        <v>35</v>
      </c>
      <c r="I4" s="49" t="s">
        <v>34</v>
      </c>
      <c r="J4" s="51" t="s">
        <v>37</v>
      </c>
      <c r="K4" s="52" t="s">
        <v>38</v>
      </c>
      <c r="L4" s="52" t="s">
        <v>39</v>
      </c>
      <c r="M4" s="52" t="s">
        <v>40</v>
      </c>
      <c r="N4" s="52" t="s">
        <v>41</v>
      </c>
      <c r="O4" s="48" t="s">
        <v>42</v>
      </c>
      <c r="P4" s="53" t="s">
        <v>43</v>
      </c>
      <c r="Q4" s="143"/>
      <c r="R4" s="143"/>
      <c r="S4" s="140"/>
    </row>
    <row r="5" spans="1:19">
      <c r="A5" s="54" t="s">
        <v>146</v>
      </c>
      <c r="B5" s="55"/>
      <c r="C5" s="163">
        <v>115927</v>
      </c>
      <c r="D5" s="57">
        <v>0.1</v>
      </c>
      <c r="E5" s="57"/>
      <c r="F5" s="58"/>
      <c r="G5" s="57"/>
      <c r="H5" s="55"/>
      <c r="I5" s="56">
        <f>+(C5*(1+(D5+G5)))+F5</f>
        <v>127519.70000000001</v>
      </c>
      <c r="J5" s="59"/>
      <c r="K5" s="59">
        <v>260</v>
      </c>
      <c r="L5" s="59"/>
      <c r="M5" s="59"/>
      <c r="N5" s="59"/>
      <c r="O5" s="55"/>
      <c r="P5" s="60"/>
      <c r="Q5" s="54"/>
      <c r="R5" s="54"/>
      <c r="S5" s="54"/>
    </row>
    <row r="6" spans="1:19" s="34" customFormat="1">
      <c r="A6" s="54" t="s">
        <v>143</v>
      </c>
      <c r="B6" s="55"/>
      <c r="C6" s="163">
        <v>124484</v>
      </c>
      <c r="D6" s="57"/>
      <c r="E6" s="57"/>
      <c r="F6" s="58"/>
      <c r="G6" s="57"/>
      <c r="H6" s="55"/>
      <c r="I6" s="56">
        <f>+(C6*(1+(D6+G6)))+F6</f>
        <v>124484</v>
      </c>
      <c r="J6" s="59"/>
      <c r="K6" s="59">
        <v>260</v>
      </c>
      <c r="L6" s="59"/>
      <c r="M6" s="59"/>
      <c r="N6" s="59"/>
      <c r="O6" s="55"/>
      <c r="P6" s="60"/>
      <c r="Q6" s="54"/>
      <c r="R6" s="54"/>
      <c r="S6" s="54"/>
    </row>
    <row r="7" spans="1:19">
      <c r="A7" s="54" t="s">
        <v>144</v>
      </c>
      <c r="B7" s="56"/>
      <c r="C7" s="164">
        <v>121405</v>
      </c>
      <c r="D7" s="58"/>
      <c r="E7" s="57"/>
      <c r="F7" s="66"/>
      <c r="G7" s="89"/>
      <c r="H7" s="59"/>
      <c r="I7" s="56">
        <f>+(C7*(1+(D7+G7)))+F7</f>
        <v>121405</v>
      </c>
      <c r="J7" s="95"/>
      <c r="K7" s="59">
        <v>260</v>
      </c>
      <c r="L7" s="96"/>
      <c r="M7" s="55"/>
      <c r="N7" s="54"/>
      <c r="O7" s="56"/>
      <c r="P7" s="54"/>
      <c r="Q7" s="54"/>
      <c r="R7" s="54"/>
      <c r="S7" s="54"/>
    </row>
    <row r="8" spans="1:19" s="34" customFormat="1">
      <c r="A8" s="54" t="s">
        <v>145</v>
      </c>
      <c r="B8" s="55"/>
      <c r="C8" s="163">
        <v>118000</v>
      </c>
      <c r="D8" s="57"/>
      <c r="E8" s="57"/>
      <c r="F8" s="58"/>
      <c r="G8" s="57"/>
      <c r="H8" s="55"/>
      <c r="I8" s="56">
        <f>+(C8*(1+(D8+G8)))+F8</f>
        <v>118000</v>
      </c>
      <c r="J8" s="141"/>
      <c r="K8" s="95"/>
      <c r="L8" s="95"/>
      <c r="M8" s="95"/>
      <c r="N8" s="95"/>
      <c r="O8" s="55"/>
      <c r="P8" s="60"/>
      <c r="Q8" s="54"/>
      <c r="R8" s="54"/>
      <c r="S8" s="54"/>
    </row>
    <row r="9" spans="1:19">
      <c r="A9" s="54" t="s">
        <v>147</v>
      </c>
      <c r="B9" s="55"/>
      <c r="C9" s="163">
        <v>110874</v>
      </c>
      <c r="D9" s="57"/>
      <c r="E9" s="57"/>
      <c r="F9" s="58"/>
      <c r="G9" s="57"/>
      <c r="H9" s="66"/>
      <c r="I9" s="56">
        <f>+(C9*(1+(D9+G9)))+F9</f>
        <v>110874</v>
      </c>
      <c r="J9" s="59"/>
      <c r="K9" s="59">
        <v>214</v>
      </c>
      <c r="L9" s="59"/>
      <c r="M9" s="59"/>
      <c r="N9" s="59"/>
      <c r="O9" s="55"/>
      <c r="P9" s="60"/>
      <c r="Q9" s="54"/>
      <c r="R9" s="54"/>
      <c r="S9" s="54"/>
    </row>
    <row r="10" spans="1:19" s="34" customFormat="1">
      <c r="A10" s="145" t="s">
        <v>148</v>
      </c>
      <c r="B10" s="154"/>
      <c r="C10" s="166">
        <v>103816</v>
      </c>
      <c r="D10" s="156">
        <v>4.4999999999999998E-2</v>
      </c>
      <c r="E10" s="156"/>
      <c r="F10" s="157"/>
      <c r="G10" s="156"/>
      <c r="H10" s="167"/>
      <c r="I10" s="151">
        <f>+(C10*(1+(D10+G10)))+F10</f>
        <v>108487.71999999999</v>
      </c>
      <c r="J10" s="153"/>
      <c r="K10" s="153">
        <v>260</v>
      </c>
      <c r="L10" s="153"/>
      <c r="M10" s="153"/>
      <c r="N10" s="153"/>
      <c r="O10" s="154"/>
      <c r="P10" s="155"/>
      <c r="Q10" s="145"/>
      <c r="R10" s="145"/>
      <c r="S10" s="145"/>
    </row>
    <row r="11" spans="1:19" s="34" customFormat="1">
      <c r="A11" s="54" t="s">
        <v>150</v>
      </c>
      <c r="B11" s="55"/>
      <c r="C11" s="163">
        <v>93000</v>
      </c>
      <c r="D11" s="57">
        <v>0.14000000000000001</v>
      </c>
      <c r="E11" s="57"/>
      <c r="F11" s="58"/>
      <c r="G11" s="57"/>
      <c r="H11" s="66"/>
      <c r="I11" s="56">
        <f>+(C11*(1+(D11+G11)))+F11</f>
        <v>106020.00000000001</v>
      </c>
      <c r="J11" s="59"/>
      <c r="K11" s="59"/>
      <c r="L11" s="59"/>
      <c r="M11" s="59"/>
      <c r="N11" s="59"/>
      <c r="O11" s="55"/>
      <c r="P11" s="82"/>
      <c r="Q11" s="54"/>
      <c r="R11" s="54"/>
      <c r="S11" s="54"/>
    </row>
    <row r="12" spans="1:19">
      <c r="A12" s="54" t="s">
        <v>153</v>
      </c>
      <c r="B12" s="55"/>
      <c r="C12" s="163">
        <v>91444</v>
      </c>
      <c r="D12" s="57">
        <v>0.14000000000000001</v>
      </c>
      <c r="E12" s="57"/>
      <c r="F12" s="58"/>
      <c r="G12" s="57"/>
      <c r="H12" s="55"/>
      <c r="I12" s="56">
        <f>+(C12*(1+(D12+G12)))+F12</f>
        <v>104246.16000000002</v>
      </c>
      <c r="J12" s="59"/>
      <c r="K12" s="59"/>
      <c r="L12" s="59"/>
      <c r="M12" s="59"/>
      <c r="N12" s="59"/>
      <c r="O12" s="55"/>
      <c r="P12" s="60"/>
      <c r="Q12" s="54"/>
      <c r="R12" s="54"/>
      <c r="S12" s="54"/>
    </row>
    <row r="13" spans="1:19">
      <c r="A13" s="54" t="s">
        <v>157</v>
      </c>
      <c r="B13" s="55"/>
      <c r="C13" s="163">
        <v>90596</v>
      </c>
      <c r="D13" s="57">
        <v>0.14000000000000001</v>
      </c>
      <c r="E13" s="57"/>
      <c r="F13" s="58"/>
      <c r="G13" s="57"/>
      <c r="H13" s="55"/>
      <c r="I13" s="56">
        <f>+(C13*(1+(D13+G13)))+F13</f>
        <v>103279.44000000002</v>
      </c>
      <c r="J13" s="59"/>
      <c r="K13" s="59">
        <v>214</v>
      </c>
      <c r="L13" s="59"/>
      <c r="M13" s="59"/>
      <c r="N13" s="59"/>
      <c r="O13" s="55"/>
      <c r="P13" s="82"/>
      <c r="Q13" s="54"/>
      <c r="R13" s="54"/>
      <c r="S13" s="54"/>
    </row>
    <row r="14" spans="1:19" s="34" customFormat="1">
      <c r="A14" s="54" t="s">
        <v>158</v>
      </c>
      <c r="B14" s="55"/>
      <c r="C14" s="163">
        <v>89460</v>
      </c>
      <c r="D14" s="57">
        <v>0.14000000000000001</v>
      </c>
      <c r="E14" s="57"/>
      <c r="F14" s="58"/>
      <c r="G14" s="57"/>
      <c r="H14" s="55"/>
      <c r="I14" s="56">
        <f>+(C14*(1+(D14+G14)))+F14</f>
        <v>101984.40000000001</v>
      </c>
      <c r="J14" s="59"/>
      <c r="K14" s="59">
        <v>260</v>
      </c>
      <c r="L14" s="59"/>
      <c r="M14" s="59"/>
      <c r="N14" s="59"/>
      <c r="O14" s="55"/>
      <c r="P14" s="60"/>
      <c r="Q14" s="54"/>
      <c r="R14" s="54"/>
      <c r="S14" s="54"/>
    </row>
    <row r="15" spans="1:19" s="34" customFormat="1">
      <c r="A15" s="54" t="s">
        <v>159</v>
      </c>
      <c r="B15" s="55"/>
      <c r="C15" s="163">
        <v>87112</v>
      </c>
      <c r="D15" s="57">
        <v>0.14000000000000001</v>
      </c>
      <c r="E15" s="57"/>
      <c r="F15" s="58"/>
      <c r="G15" s="57"/>
      <c r="H15" s="66"/>
      <c r="I15" s="56">
        <f>+(C15*(1+(D15+G15)))+F15</f>
        <v>99307.680000000008</v>
      </c>
      <c r="J15" s="59"/>
      <c r="K15" s="59">
        <v>204</v>
      </c>
      <c r="L15" s="59"/>
      <c r="M15" s="59"/>
      <c r="N15" s="59"/>
      <c r="O15" s="55"/>
      <c r="P15" s="60"/>
      <c r="Q15" s="54"/>
      <c r="R15" s="54"/>
      <c r="S15" s="54"/>
    </row>
    <row r="16" spans="1:19">
      <c r="A16" s="54" t="s">
        <v>149</v>
      </c>
      <c r="B16" s="55"/>
      <c r="C16" s="163">
        <v>98400</v>
      </c>
      <c r="D16" s="57"/>
      <c r="E16" s="57"/>
      <c r="F16" s="58"/>
      <c r="G16" s="57"/>
      <c r="H16" s="66"/>
      <c r="I16" s="56">
        <f>+(C16*(1+(D16+G16)))+F16</f>
        <v>98400</v>
      </c>
      <c r="J16" s="59"/>
      <c r="K16" s="59"/>
      <c r="L16" s="59"/>
      <c r="M16" s="59"/>
      <c r="N16" s="59"/>
      <c r="O16" s="55"/>
      <c r="P16" s="60"/>
      <c r="Q16" s="54"/>
      <c r="R16" s="54"/>
      <c r="S16" s="54"/>
    </row>
    <row r="17" spans="1:19">
      <c r="A17" s="54" t="s">
        <v>151</v>
      </c>
      <c r="B17" s="55"/>
      <c r="C17" s="163">
        <v>91988</v>
      </c>
      <c r="D17" s="57"/>
      <c r="E17" s="57"/>
      <c r="F17" s="58"/>
      <c r="G17" s="57"/>
      <c r="H17" s="55"/>
      <c r="I17" s="56">
        <f>+(C17*(1+(D17+G17)))+F17</f>
        <v>91988</v>
      </c>
      <c r="J17" s="59"/>
      <c r="K17" s="59">
        <v>215</v>
      </c>
      <c r="L17" s="59"/>
      <c r="M17" s="59"/>
      <c r="N17" s="59"/>
      <c r="O17" s="55"/>
      <c r="P17" s="60"/>
      <c r="Q17" s="54"/>
      <c r="R17" s="54"/>
      <c r="S17" s="54"/>
    </row>
    <row r="18" spans="1:19">
      <c r="A18" s="54" t="s">
        <v>152</v>
      </c>
      <c r="B18" s="55"/>
      <c r="C18" s="163">
        <v>91828</v>
      </c>
      <c r="D18" s="57"/>
      <c r="E18" s="57"/>
      <c r="F18" s="58"/>
      <c r="G18" s="57"/>
      <c r="H18" s="55"/>
      <c r="I18" s="56">
        <f>+(C18*(1+(D18+G18)))+F18</f>
        <v>91828</v>
      </c>
      <c r="J18" s="59"/>
      <c r="K18" s="59">
        <v>224</v>
      </c>
      <c r="L18" s="59"/>
      <c r="M18" s="59"/>
      <c r="N18" s="59"/>
      <c r="O18" s="55"/>
      <c r="P18" s="60"/>
      <c r="Q18" s="54"/>
      <c r="R18" s="54"/>
      <c r="S18" s="54"/>
    </row>
    <row r="19" spans="1:19">
      <c r="A19" s="54" t="s">
        <v>154</v>
      </c>
      <c r="B19" s="55"/>
      <c r="C19" s="163">
        <v>91005</v>
      </c>
      <c r="D19" s="57"/>
      <c r="E19" s="57"/>
      <c r="F19" s="58"/>
      <c r="G19" s="57"/>
      <c r="H19" s="66"/>
      <c r="I19" s="56">
        <f>+(C19*(1+(D19+G19)))+F19</f>
        <v>91005</v>
      </c>
      <c r="J19" s="59"/>
      <c r="K19" s="59"/>
      <c r="L19" s="59"/>
      <c r="M19" s="59"/>
      <c r="N19" s="59"/>
      <c r="O19" s="55"/>
      <c r="P19" s="60"/>
      <c r="Q19" s="54"/>
      <c r="R19" s="54"/>
      <c r="S19" s="54"/>
    </row>
    <row r="20" spans="1:19" s="34" customFormat="1">
      <c r="A20" s="54" t="s">
        <v>155</v>
      </c>
      <c r="B20" s="55"/>
      <c r="C20" s="163">
        <v>90633</v>
      </c>
      <c r="D20" s="57"/>
      <c r="E20" s="57"/>
      <c r="F20" s="58"/>
      <c r="G20" s="57"/>
      <c r="H20" s="55"/>
      <c r="I20" s="56">
        <f>+(C20*(1+(D20+G20)))+F20</f>
        <v>90633</v>
      </c>
      <c r="J20" s="59"/>
      <c r="K20" s="59"/>
      <c r="L20" s="59"/>
      <c r="M20" s="59"/>
      <c r="N20" s="59"/>
      <c r="O20" s="55"/>
      <c r="P20" s="60"/>
      <c r="Q20" s="54"/>
      <c r="R20" s="54"/>
      <c r="S20" s="54"/>
    </row>
    <row r="21" spans="1:19">
      <c r="A21" s="54" t="s">
        <v>156</v>
      </c>
      <c r="B21" s="56"/>
      <c r="C21" s="164">
        <v>90632</v>
      </c>
      <c r="D21" s="58"/>
      <c r="E21" s="57"/>
      <c r="F21" s="66"/>
      <c r="G21" s="89"/>
      <c r="H21" s="59"/>
      <c r="I21" s="56">
        <f>+(C21*(1+(D21+G21)))+F21</f>
        <v>90632</v>
      </c>
      <c r="J21" s="59"/>
      <c r="K21" s="59"/>
      <c r="L21" s="59"/>
      <c r="M21" s="55"/>
      <c r="N21" s="60"/>
      <c r="O21" s="54"/>
      <c r="P21" s="54"/>
      <c r="Q21" s="54"/>
      <c r="R21" s="54"/>
      <c r="S21" s="54"/>
    </row>
    <row r="22" spans="1:19">
      <c r="A22" s="54" t="s">
        <v>164</v>
      </c>
      <c r="B22" s="55"/>
      <c r="C22" s="163">
        <v>77062</v>
      </c>
      <c r="D22" s="57">
        <v>0.14000000000000001</v>
      </c>
      <c r="E22" s="57"/>
      <c r="F22" s="58"/>
      <c r="G22" s="57"/>
      <c r="H22" s="142"/>
      <c r="I22" s="56">
        <f>+(C22*(1+(D22+G22)))+F22</f>
        <v>87850.680000000008</v>
      </c>
      <c r="J22" s="59"/>
      <c r="K22" s="59">
        <v>228</v>
      </c>
      <c r="L22" s="59"/>
      <c r="M22" s="59"/>
      <c r="N22" s="72"/>
      <c r="O22" s="55"/>
      <c r="P22" s="82"/>
      <c r="Q22" s="54"/>
      <c r="R22" s="54"/>
      <c r="S22" s="54"/>
    </row>
    <row r="23" spans="1:19">
      <c r="A23" s="54" t="s">
        <v>160</v>
      </c>
      <c r="B23" s="55"/>
      <c r="C23" s="163">
        <v>86509</v>
      </c>
      <c r="D23" s="57"/>
      <c r="E23" s="57"/>
      <c r="F23" s="58"/>
      <c r="G23" s="57"/>
      <c r="H23" s="55"/>
      <c r="I23" s="56">
        <f>+(C23*(1+(D23+G23)))+F23</f>
        <v>86509</v>
      </c>
      <c r="J23" s="59"/>
      <c r="K23" s="59"/>
      <c r="L23" s="59"/>
      <c r="M23" s="59"/>
      <c r="N23" s="59"/>
      <c r="O23" s="55"/>
      <c r="P23" s="60"/>
      <c r="Q23" s="54"/>
      <c r="R23" s="54"/>
      <c r="S23" s="54"/>
    </row>
    <row r="24" spans="1:19">
      <c r="A24" s="54" t="s">
        <v>161</v>
      </c>
      <c r="B24" s="55"/>
      <c r="C24" s="163">
        <v>86431</v>
      </c>
      <c r="D24" s="57"/>
      <c r="E24" s="57"/>
      <c r="F24" s="58"/>
      <c r="G24" s="57"/>
      <c r="H24" s="55"/>
      <c r="I24" s="56">
        <f>+(C24*(1+(D24+G24)))+F24</f>
        <v>86431</v>
      </c>
      <c r="J24" s="59"/>
      <c r="K24" s="59"/>
      <c r="L24" s="59"/>
      <c r="M24" s="59"/>
      <c r="N24" s="59"/>
      <c r="O24" s="55"/>
      <c r="P24" s="60"/>
      <c r="Q24" s="54"/>
      <c r="R24" s="54"/>
      <c r="S24" s="54"/>
    </row>
    <row r="25" spans="1:19">
      <c r="A25" s="54" t="s">
        <v>165</v>
      </c>
      <c r="B25" s="55"/>
      <c r="C25" s="163">
        <v>74198</v>
      </c>
      <c r="D25" s="57">
        <v>0.14000000000000001</v>
      </c>
      <c r="E25" s="57"/>
      <c r="F25" s="58"/>
      <c r="G25" s="57"/>
      <c r="H25" s="142"/>
      <c r="I25" s="56">
        <f>+(C25*(1+(D25+G25)))+F25</f>
        <v>84585.720000000016</v>
      </c>
      <c r="J25" s="59"/>
      <c r="K25" s="59"/>
      <c r="L25" s="59"/>
      <c r="M25" s="59"/>
      <c r="N25" s="72"/>
      <c r="O25" s="55"/>
      <c r="P25" s="82"/>
      <c r="Q25" s="54"/>
      <c r="R25" s="54"/>
      <c r="S25" s="54"/>
    </row>
    <row r="26" spans="1:19">
      <c r="A26" s="73" t="s">
        <v>162</v>
      </c>
      <c r="B26" s="74"/>
      <c r="C26" s="165">
        <v>83826</v>
      </c>
      <c r="D26" s="76"/>
      <c r="E26" s="76"/>
      <c r="F26" s="77"/>
      <c r="G26" s="76"/>
      <c r="H26" s="74"/>
      <c r="I26" s="56">
        <f>+(C26*(1+(D26+G26)))+F26</f>
        <v>83826</v>
      </c>
      <c r="J26" s="78"/>
      <c r="K26" s="78"/>
      <c r="L26" s="78"/>
      <c r="M26" s="78"/>
      <c r="N26" s="78"/>
      <c r="O26" s="74"/>
      <c r="P26" s="79"/>
      <c r="Q26" s="54"/>
      <c r="R26" s="54"/>
      <c r="S26" s="54"/>
    </row>
    <row r="27" spans="1:19">
      <c r="A27" s="54" t="s">
        <v>163</v>
      </c>
      <c r="B27" s="55"/>
      <c r="C27" s="163">
        <v>81362</v>
      </c>
      <c r="D27" s="57"/>
      <c r="E27" s="57"/>
      <c r="F27" s="58"/>
      <c r="G27" s="57"/>
      <c r="H27" s="142"/>
      <c r="I27" s="56">
        <f>+(C27*(1+(D27+G27)))+F27</f>
        <v>81362</v>
      </c>
      <c r="J27" s="59"/>
      <c r="K27" s="59">
        <v>215</v>
      </c>
      <c r="L27" s="59"/>
      <c r="M27" s="59"/>
      <c r="N27" s="72"/>
      <c r="O27" s="55"/>
      <c r="P27" s="82"/>
      <c r="Q27" s="54"/>
      <c r="R27" s="54"/>
      <c r="S27" s="54"/>
    </row>
    <row r="28" spans="1:19">
      <c r="A28" s="54" t="s">
        <v>166</v>
      </c>
      <c r="B28" s="55"/>
      <c r="C28" s="163">
        <v>68809</v>
      </c>
      <c r="D28" s="57"/>
      <c r="E28" s="57"/>
      <c r="F28" s="58"/>
      <c r="G28" s="57"/>
      <c r="H28" s="142"/>
      <c r="I28" s="56">
        <f>+(C28*(1+(D28+G28)))+F28</f>
        <v>68809</v>
      </c>
      <c r="J28" s="59"/>
      <c r="K28" s="59">
        <v>260</v>
      </c>
      <c r="L28" s="59"/>
      <c r="M28" s="59"/>
      <c r="N28" s="72"/>
      <c r="O28" s="55"/>
      <c r="P28" s="82"/>
      <c r="Q28" s="54"/>
      <c r="R28" s="54"/>
      <c r="S28" s="54"/>
    </row>
    <row r="29" spans="1:19">
      <c r="A29" s="54" t="s">
        <v>167</v>
      </c>
      <c r="B29" s="55"/>
      <c r="C29" s="163">
        <v>64034</v>
      </c>
      <c r="D29" s="57"/>
      <c r="E29" s="57"/>
      <c r="F29" s="58"/>
      <c r="G29" s="57"/>
      <c r="H29" s="142"/>
      <c r="I29" s="56">
        <f>+(C29*(1+(D29+G29)))+F29</f>
        <v>64034</v>
      </c>
      <c r="J29" s="59"/>
      <c r="K29" s="59">
        <v>184</v>
      </c>
      <c r="L29" s="59"/>
      <c r="M29" s="59"/>
      <c r="N29" s="72"/>
      <c r="O29" s="55"/>
      <c r="P29" s="82"/>
      <c r="Q29" s="54"/>
      <c r="R29" s="54"/>
      <c r="S29" s="54"/>
    </row>
    <row r="30" spans="1:19">
      <c r="A30" s="54"/>
      <c r="B30" s="55"/>
      <c r="C30" s="163"/>
      <c r="D30" s="57"/>
      <c r="E30" s="57"/>
      <c r="F30" s="58"/>
      <c r="G30" s="57"/>
      <c r="H30" s="142"/>
      <c r="I30" s="56">
        <f>+(C30*(1+(D30+G30)))+F30</f>
        <v>0</v>
      </c>
      <c r="J30" s="59"/>
      <c r="K30" s="59"/>
      <c r="L30" s="59"/>
      <c r="M30" s="59"/>
      <c r="N30" s="72"/>
      <c r="O30" s="55"/>
      <c r="P30" s="82"/>
      <c r="Q30" s="54"/>
      <c r="R30" s="54"/>
      <c r="S30" s="54"/>
    </row>
    <row r="31" spans="1:19">
      <c r="A31" s="54"/>
      <c r="B31" s="55"/>
      <c r="C31" s="163"/>
      <c r="D31" s="57"/>
      <c r="E31" s="57"/>
      <c r="F31" s="58"/>
      <c r="G31" s="57"/>
      <c r="H31" s="142"/>
      <c r="I31" s="56">
        <f>+(C31*(1+(D31+G31)))+F31</f>
        <v>0</v>
      </c>
      <c r="J31" s="59"/>
      <c r="K31" s="59"/>
      <c r="L31" s="59"/>
      <c r="M31" s="59"/>
      <c r="N31" s="72"/>
      <c r="O31" s="55"/>
      <c r="P31" s="82"/>
      <c r="Q31" s="54"/>
      <c r="R31" s="54"/>
      <c r="S31" s="54"/>
    </row>
    <row r="32" spans="1:19">
      <c r="A32" s="54"/>
      <c r="B32" s="55"/>
      <c r="C32" s="163"/>
      <c r="D32" s="57"/>
      <c r="E32" s="57"/>
      <c r="F32" s="58"/>
      <c r="G32" s="57"/>
      <c r="H32" s="142"/>
      <c r="I32" s="56">
        <f>+(C32*(1+(D32+G32)))+F32</f>
        <v>0</v>
      </c>
      <c r="J32" s="59"/>
      <c r="K32" s="59"/>
      <c r="L32" s="59"/>
      <c r="M32" s="59"/>
      <c r="N32" s="72"/>
      <c r="O32" s="55"/>
      <c r="P32" s="82"/>
      <c r="Q32" s="54"/>
      <c r="R32" s="54"/>
      <c r="S32" s="54"/>
    </row>
    <row r="33" spans="1:19">
      <c r="A33" s="54"/>
      <c r="B33" s="55"/>
      <c r="C33" s="163"/>
      <c r="D33" s="57"/>
      <c r="E33" s="57"/>
      <c r="F33" s="58"/>
      <c r="G33" s="57"/>
      <c r="H33" s="142"/>
      <c r="I33" s="56">
        <f>+(C33*(1+(D33+G33)))+F33</f>
        <v>0</v>
      </c>
      <c r="J33" s="59"/>
      <c r="K33" s="59"/>
      <c r="L33" s="59"/>
      <c r="M33" s="59"/>
      <c r="N33" s="72"/>
      <c r="O33" s="55"/>
      <c r="P33" s="82"/>
      <c r="Q33" s="54"/>
      <c r="R33" s="54"/>
      <c r="S33" s="54"/>
    </row>
    <row r="34" spans="1:19">
      <c r="A34" s="54"/>
      <c r="B34" s="55"/>
      <c r="C34" s="163"/>
      <c r="D34" s="57"/>
      <c r="E34" s="57"/>
      <c r="F34" s="58"/>
      <c r="G34" s="57"/>
      <c r="H34" s="142"/>
      <c r="I34" s="56">
        <f>+(C34*(1+(D34+G34)))+F34</f>
        <v>0</v>
      </c>
      <c r="J34" s="59"/>
      <c r="K34" s="59"/>
      <c r="L34" s="59"/>
      <c r="M34" s="59"/>
      <c r="N34" s="72"/>
      <c r="O34" s="55"/>
      <c r="P34" s="82"/>
      <c r="Q34" s="54"/>
      <c r="R34" s="54"/>
      <c r="S34" s="54"/>
    </row>
    <row r="35" spans="1:19">
      <c r="A35" s="54"/>
      <c r="B35" s="55"/>
      <c r="C35" s="163"/>
      <c r="D35" s="57"/>
      <c r="E35" s="57"/>
      <c r="F35" s="58"/>
      <c r="G35" s="57"/>
      <c r="H35" s="142"/>
      <c r="I35" s="56">
        <f>+(C35*(1+(D35+G35)))+F35</f>
        <v>0</v>
      </c>
      <c r="J35" s="59"/>
      <c r="K35" s="59"/>
      <c r="L35" s="59"/>
      <c r="M35" s="59"/>
      <c r="N35" s="72"/>
      <c r="O35" s="55"/>
      <c r="P35" s="82"/>
      <c r="Q35" s="54"/>
      <c r="R35" s="54"/>
      <c r="S35" s="54"/>
    </row>
    <row r="36" spans="1:19">
      <c r="A36" s="54"/>
      <c r="B36" s="55"/>
      <c r="C36" s="163"/>
      <c r="D36" s="57"/>
      <c r="E36" s="57"/>
      <c r="F36" s="58"/>
      <c r="G36" s="57"/>
      <c r="H36" s="142"/>
      <c r="I36" s="56">
        <f>+(C36*(1+(D36+G36)))+F36</f>
        <v>0</v>
      </c>
      <c r="J36" s="59"/>
      <c r="K36" s="59"/>
      <c r="L36" s="59"/>
      <c r="M36" s="59"/>
      <c r="N36" s="72"/>
      <c r="O36" s="55"/>
      <c r="P36" s="82"/>
      <c r="Q36" s="54"/>
      <c r="R36" s="54"/>
      <c r="S36" s="54"/>
    </row>
    <row r="37" spans="1:19">
      <c r="A37" s="54"/>
      <c r="B37" s="55"/>
      <c r="C37" s="163"/>
      <c r="D37" s="57"/>
      <c r="E37" s="57"/>
      <c r="F37" s="58"/>
      <c r="G37" s="57"/>
      <c r="H37" s="142"/>
      <c r="I37" s="56">
        <f>+(C37*(1+(D37+G37)))+F37</f>
        <v>0</v>
      </c>
      <c r="J37" s="59"/>
      <c r="K37" s="59"/>
      <c r="L37" s="59"/>
      <c r="M37" s="59"/>
      <c r="N37" s="72"/>
      <c r="O37" s="55"/>
      <c r="P37" s="82"/>
      <c r="Q37" s="54"/>
      <c r="R37" s="54"/>
      <c r="S37" s="54"/>
    </row>
    <row r="38" spans="1:19">
      <c r="A38" s="54"/>
      <c r="B38" s="55"/>
      <c r="C38" s="163"/>
      <c r="D38" s="57"/>
      <c r="E38" s="57"/>
      <c r="F38" s="58"/>
      <c r="G38" s="57"/>
      <c r="H38" s="142"/>
      <c r="I38" s="56">
        <f>+(C38*(1+(D38+G38)))+F38</f>
        <v>0</v>
      </c>
      <c r="J38" s="59"/>
      <c r="K38" s="59"/>
      <c r="L38" s="59"/>
      <c r="M38" s="59"/>
      <c r="N38" s="72"/>
      <c r="O38" s="55"/>
      <c r="P38" s="82"/>
      <c r="Q38" s="54"/>
      <c r="R38" s="54"/>
      <c r="S38" s="54"/>
    </row>
    <row r="39" spans="1:19">
      <c r="A39" s="54"/>
      <c r="B39" s="55"/>
      <c r="C39" s="163"/>
      <c r="D39" s="57"/>
      <c r="E39" s="57"/>
      <c r="F39" s="58"/>
      <c r="G39" s="57"/>
      <c r="H39" s="142"/>
      <c r="I39" s="56">
        <f>+(C39*(1+(D39+G39)))+F39</f>
        <v>0</v>
      </c>
      <c r="J39" s="59"/>
      <c r="K39" s="59"/>
      <c r="L39" s="59"/>
      <c r="M39" s="59"/>
      <c r="N39" s="72"/>
      <c r="O39" s="55"/>
      <c r="P39" s="82"/>
      <c r="Q39" s="54"/>
      <c r="R39" s="54"/>
      <c r="S39" s="54"/>
    </row>
    <row r="40" spans="1:19">
      <c r="A40" s="54"/>
      <c r="B40" s="55"/>
      <c r="C40" s="163"/>
      <c r="D40" s="57"/>
      <c r="E40" s="57"/>
      <c r="F40" s="58"/>
      <c r="G40" s="57"/>
      <c r="H40" s="142"/>
      <c r="I40" s="56">
        <f>+(C40*(1+(D40+G40)))+F40</f>
        <v>0</v>
      </c>
      <c r="J40" s="59"/>
      <c r="K40" s="59"/>
      <c r="L40" s="59"/>
      <c r="M40" s="59"/>
      <c r="N40" s="72"/>
      <c r="O40" s="55"/>
      <c r="P40" s="82"/>
      <c r="Q40" s="54"/>
      <c r="R40" s="54"/>
      <c r="S40" s="54"/>
    </row>
    <row r="41" spans="1:19">
      <c r="A41" s="54"/>
      <c r="B41" s="55"/>
      <c r="C41" s="163"/>
      <c r="D41" s="57"/>
      <c r="E41" s="57"/>
      <c r="F41" s="58"/>
      <c r="G41" s="57"/>
      <c r="H41" s="142"/>
      <c r="I41" s="56">
        <f>+(C41*(1+(D41+G41)))+F41</f>
        <v>0</v>
      </c>
      <c r="J41" s="59"/>
      <c r="K41" s="59"/>
      <c r="L41" s="59"/>
      <c r="M41" s="59"/>
      <c r="N41" s="72"/>
      <c r="O41" s="55"/>
      <c r="P41" s="82"/>
      <c r="Q41" s="54"/>
      <c r="R41" s="54"/>
      <c r="S41" s="54"/>
    </row>
    <row r="42" spans="1:19">
      <c r="A42" s="54"/>
      <c r="B42" s="55"/>
      <c r="C42" s="163"/>
      <c r="D42" s="57"/>
      <c r="E42" s="57"/>
      <c r="F42" s="58"/>
      <c r="G42" s="57"/>
      <c r="H42" s="142"/>
      <c r="I42" s="56">
        <f>+(C42*(1+(D42+G42)))+F42</f>
        <v>0</v>
      </c>
      <c r="J42" s="59"/>
      <c r="K42" s="59"/>
      <c r="L42" s="59"/>
      <c r="M42" s="59"/>
      <c r="N42" s="72"/>
      <c r="O42" s="55"/>
      <c r="P42" s="82"/>
      <c r="Q42" s="54"/>
      <c r="R42" s="54"/>
      <c r="S42" s="54"/>
    </row>
    <row r="43" spans="1:19">
      <c r="A43" s="54"/>
      <c r="B43" s="55"/>
      <c r="C43" s="163"/>
      <c r="D43" s="57"/>
      <c r="E43" s="57"/>
      <c r="F43" s="58"/>
      <c r="G43" s="57"/>
      <c r="H43" s="142"/>
      <c r="I43" s="56">
        <f>+(C43*(1+(D43+G43)))+F43</f>
        <v>0</v>
      </c>
      <c r="J43" s="59"/>
      <c r="K43" s="59"/>
      <c r="L43" s="59"/>
      <c r="M43" s="59"/>
      <c r="N43" s="72"/>
      <c r="O43" s="55"/>
      <c r="P43" s="82"/>
      <c r="Q43" s="54"/>
      <c r="R43" s="54"/>
      <c r="S43" s="54"/>
    </row>
    <row r="44" spans="1:19">
      <c r="A44" s="54"/>
      <c r="B44" s="55"/>
      <c r="C44" s="163"/>
      <c r="D44" s="57"/>
      <c r="E44" s="57"/>
      <c r="F44" s="58"/>
      <c r="G44" s="57"/>
      <c r="H44" s="142"/>
      <c r="I44" s="56">
        <f>+(C44*(1+(D44+G44)))+F44</f>
        <v>0</v>
      </c>
      <c r="J44" s="59"/>
      <c r="K44" s="59"/>
      <c r="L44" s="59"/>
      <c r="M44" s="59"/>
      <c r="N44" s="72"/>
      <c r="O44" s="55"/>
      <c r="P44" s="82"/>
      <c r="Q44" s="54"/>
      <c r="R44" s="54"/>
      <c r="S44" s="54"/>
    </row>
    <row r="45" spans="1:19">
      <c r="A45" s="54"/>
      <c r="B45" s="55"/>
      <c r="C45" s="163"/>
      <c r="D45" s="57"/>
      <c r="E45" s="57"/>
      <c r="F45" s="58"/>
      <c r="G45" s="57"/>
      <c r="H45" s="142"/>
      <c r="I45" s="56">
        <f>+(C45*(1+(D45+G45)))+F45</f>
        <v>0</v>
      </c>
      <c r="J45" s="59"/>
      <c r="K45" s="59"/>
      <c r="L45" s="59"/>
      <c r="M45" s="59"/>
      <c r="N45" s="72"/>
      <c r="O45" s="55"/>
      <c r="P45" s="82"/>
      <c r="Q45" s="54"/>
      <c r="R45" s="54"/>
      <c r="S45" s="54"/>
    </row>
    <row r="46" spans="1:19">
      <c r="A46" s="54"/>
      <c r="B46" s="55"/>
      <c r="C46" s="163"/>
      <c r="D46" s="57"/>
      <c r="E46" s="57"/>
      <c r="F46" s="58"/>
      <c r="G46" s="57"/>
      <c r="H46" s="142"/>
      <c r="I46" s="56">
        <f>+(C46*(1+(D46+G46)))+F46</f>
        <v>0</v>
      </c>
      <c r="J46" s="59"/>
      <c r="K46" s="59"/>
      <c r="L46" s="59"/>
      <c r="M46" s="59"/>
      <c r="N46" s="72"/>
      <c r="O46" s="55"/>
      <c r="P46" s="82"/>
      <c r="Q46" s="54"/>
      <c r="R46" s="54"/>
      <c r="S46" s="54"/>
    </row>
    <row r="47" spans="1:19" s="45" customFormat="1">
      <c r="A47" s="54"/>
      <c r="B47" s="55"/>
      <c r="C47" s="163"/>
      <c r="D47" s="57"/>
      <c r="E47" s="57"/>
      <c r="F47" s="58"/>
      <c r="G47" s="57"/>
      <c r="H47" s="55"/>
      <c r="I47" s="56">
        <f>+(C47*(1+(D47+G47)))+F47</f>
        <v>0</v>
      </c>
      <c r="J47" s="59"/>
      <c r="K47" s="59"/>
      <c r="L47" s="59"/>
      <c r="M47" s="59"/>
      <c r="N47" s="59"/>
      <c r="O47" s="55"/>
      <c r="P47" s="60"/>
      <c r="Q47" s="73"/>
      <c r="R47" s="73"/>
      <c r="S47" s="73"/>
    </row>
    <row r="48" spans="1:19">
      <c r="A48" s="54"/>
      <c r="B48" s="55"/>
      <c r="C48" s="163"/>
      <c r="D48" s="57"/>
      <c r="E48" s="57"/>
      <c r="F48" s="58"/>
      <c r="G48" s="57"/>
      <c r="H48" s="55"/>
      <c r="I48" s="56">
        <f>+(C48*(1+(D48+G48)))+F48</f>
        <v>0</v>
      </c>
      <c r="J48" s="59"/>
      <c r="K48" s="59"/>
      <c r="L48" s="59"/>
      <c r="M48" s="59"/>
      <c r="N48" s="59"/>
      <c r="O48" s="55"/>
      <c r="P48" s="82"/>
      <c r="Q48" s="54"/>
      <c r="R48" s="54"/>
      <c r="S48" s="54"/>
    </row>
    <row r="49" spans="1:19" s="34" customFormat="1">
      <c r="A49" s="54"/>
      <c r="B49" s="55"/>
      <c r="C49" s="163"/>
      <c r="D49" s="57"/>
      <c r="E49" s="57"/>
      <c r="F49" s="58"/>
      <c r="G49" s="57"/>
      <c r="H49" s="55"/>
      <c r="I49" s="56">
        <f>+(C49*(1+(D49+G49)))+F49</f>
        <v>0</v>
      </c>
      <c r="J49" s="59"/>
      <c r="K49" s="59"/>
      <c r="L49" s="59"/>
      <c r="M49" s="59"/>
      <c r="N49" s="59"/>
      <c r="O49" s="55"/>
      <c r="P49" s="60"/>
      <c r="Q49" s="54"/>
      <c r="R49" s="54"/>
      <c r="S49" s="54"/>
    </row>
    <row r="50" spans="1:19" s="34" customFormat="1">
      <c r="A50" s="54"/>
      <c r="B50" s="55"/>
      <c r="C50" s="163"/>
      <c r="D50" s="57"/>
      <c r="E50" s="57"/>
      <c r="F50" s="58"/>
      <c r="G50" s="57"/>
      <c r="H50" s="55"/>
      <c r="I50" s="56">
        <f>+(C50*(1+(D50+G50)))+F50</f>
        <v>0</v>
      </c>
      <c r="J50" s="59"/>
      <c r="K50" s="59"/>
      <c r="L50" s="59"/>
      <c r="M50" s="59"/>
      <c r="N50" s="59"/>
      <c r="O50" s="55"/>
      <c r="P50" s="60"/>
      <c r="Q50" s="54"/>
      <c r="R50" s="54"/>
      <c r="S50" s="54"/>
    </row>
    <row r="51" spans="1:19">
      <c r="I51" s="56">
        <f>+(C51*(1+(D51+G51)))+F51</f>
        <v>0</v>
      </c>
    </row>
    <row r="52" spans="1:19" s="34" customFormat="1">
      <c r="A52" s="8"/>
      <c r="B52" s="1"/>
      <c r="C52" s="9"/>
      <c r="D52" s="11"/>
      <c r="E52" s="11"/>
      <c r="F52" s="10"/>
      <c r="G52" s="11"/>
      <c r="H52" s="1"/>
      <c r="I52" s="56">
        <f>+(C52*(1+(D52+G52)))+F52</f>
        <v>0</v>
      </c>
      <c r="J52" s="14"/>
      <c r="K52" s="13"/>
      <c r="L52" s="13"/>
      <c r="M52" s="13"/>
      <c r="N52" s="13"/>
      <c r="O52" s="1"/>
      <c r="P52" s="22"/>
      <c r="Q52" s="35"/>
    </row>
    <row r="53" spans="1:19">
      <c r="J53" s="25"/>
      <c r="K53" s="25"/>
      <c r="L53" s="25"/>
      <c r="M53" s="25"/>
      <c r="N53" s="25"/>
      <c r="Q53" s="9"/>
    </row>
    <row r="54" spans="1:19">
      <c r="J54" s="25"/>
      <c r="K54" s="25"/>
      <c r="L54" s="25"/>
      <c r="M54" s="25"/>
      <c r="N54" s="25"/>
      <c r="Q54" s="9"/>
    </row>
    <row r="55" spans="1:19">
      <c r="J55" s="25"/>
      <c r="K55" s="25"/>
      <c r="L55" s="25"/>
      <c r="M55" s="25"/>
      <c r="N55" s="25"/>
      <c r="Q55" s="9"/>
    </row>
    <row r="56" spans="1:19">
      <c r="J56" s="25"/>
      <c r="K56" s="25"/>
      <c r="L56" s="25"/>
      <c r="M56" s="25"/>
      <c r="N56" s="25"/>
      <c r="Q56" s="9"/>
    </row>
    <row r="57" spans="1:19">
      <c r="J57" s="25"/>
      <c r="K57" s="25"/>
      <c r="L57" s="25"/>
      <c r="M57" s="25"/>
      <c r="N57" s="25"/>
      <c r="Q57" s="9"/>
    </row>
    <row r="58" spans="1:19">
      <c r="J58" s="25"/>
      <c r="K58" s="25"/>
      <c r="L58" s="25"/>
      <c r="M58" s="25"/>
      <c r="N58" s="25"/>
      <c r="Q58" s="9"/>
    </row>
    <row r="59" spans="1:19">
      <c r="J59" s="25"/>
      <c r="K59" s="25"/>
      <c r="L59" s="25"/>
      <c r="M59" s="25"/>
      <c r="N59" s="26"/>
      <c r="P59" s="23"/>
      <c r="Q59" s="9"/>
    </row>
    <row r="60" spans="1:19">
      <c r="J60" s="25"/>
      <c r="K60" s="25"/>
      <c r="L60" s="25"/>
      <c r="M60" s="25"/>
      <c r="N60" s="25"/>
      <c r="Q60" s="9"/>
    </row>
    <row r="61" spans="1:19">
      <c r="J61" s="25"/>
      <c r="K61" s="25"/>
      <c r="L61" s="25"/>
      <c r="M61" s="25"/>
      <c r="N61" s="26"/>
      <c r="Q61" s="9"/>
    </row>
    <row r="62" spans="1:19">
      <c r="J62" s="25"/>
      <c r="K62" s="25"/>
      <c r="L62" s="25"/>
      <c r="M62" s="25"/>
      <c r="N62" s="25"/>
      <c r="Q62" s="9"/>
    </row>
    <row r="63" spans="1:19">
      <c r="J63" s="25"/>
      <c r="K63" s="25"/>
      <c r="L63" s="25"/>
      <c r="M63" s="25"/>
      <c r="N63" s="26"/>
      <c r="Q63" s="9"/>
    </row>
    <row r="64" spans="1:19">
      <c r="J64" s="25"/>
      <c r="K64" s="25"/>
      <c r="L64" s="25"/>
      <c r="M64" s="25"/>
      <c r="N64" s="25"/>
      <c r="P64" s="23"/>
      <c r="Q64" s="9"/>
    </row>
    <row r="65" spans="10:18">
      <c r="J65" s="25"/>
      <c r="K65" s="25"/>
      <c r="L65" s="25"/>
      <c r="M65" s="25"/>
      <c r="N65" s="25"/>
      <c r="Q65" s="9"/>
    </row>
    <row r="66" spans="10:18">
      <c r="J66" s="25"/>
      <c r="K66" s="25"/>
      <c r="L66" s="25"/>
      <c r="M66" s="25"/>
      <c r="N66" s="25"/>
      <c r="Q66" s="9"/>
    </row>
    <row r="67" spans="10:18">
      <c r="J67" s="25"/>
      <c r="K67" s="25"/>
      <c r="L67" s="25"/>
      <c r="M67" s="25"/>
      <c r="N67" s="25"/>
      <c r="Q67" s="9"/>
    </row>
    <row r="68" spans="10:18">
      <c r="J68" s="25"/>
      <c r="K68" s="25"/>
      <c r="L68" s="25"/>
      <c r="M68" s="25"/>
      <c r="N68" s="25"/>
      <c r="P68" s="23"/>
      <c r="R68" s="15"/>
    </row>
    <row r="69" spans="10:18">
      <c r="J69" s="25"/>
      <c r="K69" s="25"/>
      <c r="L69" s="25"/>
      <c r="M69" s="25"/>
      <c r="N69" s="25"/>
      <c r="Q69" s="9"/>
    </row>
    <row r="70" spans="10:18">
      <c r="J70" s="25"/>
      <c r="K70" s="25"/>
      <c r="L70" s="25"/>
      <c r="M70" s="25"/>
      <c r="N70" s="25"/>
      <c r="Q70" s="9"/>
    </row>
    <row r="71" spans="10:18">
      <c r="J71" s="25"/>
      <c r="K71" s="25"/>
      <c r="L71" s="25"/>
      <c r="M71" s="25"/>
      <c r="N71" s="25"/>
      <c r="Q71" s="9"/>
    </row>
    <row r="72" spans="10:18">
      <c r="J72" s="25"/>
      <c r="K72" s="25"/>
      <c r="L72" s="25"/>
      <c r="M72" s="25"/>
      <c r="N72" s="25"/>
      <c r="Q72" s="9"/>
    </row>
    <row r="73" spans="10:18">
      <c r="J73" s="25"/>
      <c r="K73" s="25"/>
      <c r="L73" s="25"/>
      <c r="M73" s="25"/>
      <c r="N73" s="25"/>
      <c r="Q73" s="9"/>
    </row>
    <row r="74" spans="10:18">
      <c r="J74" s="25"/>
      <c r="K74" s="25"/>
      <c r="L74" s="25"/>
      <c r="M74" s="25"/>
      <c r="N74" s="25"/>
      <c r="Q74" s="9"/>
    </row>
    <row r="75" spans="10:18">
      <c r="J75" s="25"/>
      <c r="K75" s="25"/>
      <c r="L75" s="25"/>
      <c r="M75" s="25"/>
      <c r="N75" s="25"/>
      <c r="P75" s="23"/>
      <c r="Q75" s="9"/>
    </row>
    <row r="76" spans="10:18">
      <c r="J76" s="25"/>
      <c r="K76" s="25"/>
      <c r="L76" s="25"/>
      <c r="M76" s="25"/>
      <c r="N76" s="25"/>
      <c r="P76" s="23"/>
      <c r="Q76" s="9"/>
    </row>
    <row r="77" spans="10:18">
      <c r="J77" s="25"/>
      <c r="K77" s="25"/>
      <c r="L77" s="25"/>
      <c r="M77" s="25"/>
      <c r="N77" s="25"/>
    </row>
    <row r="78" spans="10:18">
      <c r="J78" s="25"/>
      <c r="K78" s="25"/>
      <c r="L78" s="25"/>
      <c r="M78" s="25"/>
      <c r="N78" s="25"/>
    </row>
    <row r="79" spans="10:18">
      <c r="J79" s="25"/>
      <c r="K79" s="25"/>
      <c r="L79" s="25"/>
      <c r="M79" s="25"/>
      <c r="N79" s="25"/>
      <c r="P79" s="23"/>
    </row>
    <row r="80" spans="10:18">
      <c r="J80" s="25"/>
      <c r="K80" s="25"/>
      <c r="L80" s="25"/>
      <c r="M80" s="25"/>
      <c r="N80" s="25"/>
    </row>
    <row r="81" spans="1:16">
      <c r="A81" s="2"/>
      <c r="B81" s="21"/>
      <c r="C81" s="3"/>
      <c r="D81" s="19"/>
      <c r="F81" s="5"/>
      <c r="G81" s="7"/>
      <c r="H81" s="4"/>
      <c r="J81" s="27"/>
      <c r="K81" s="27"/>
      <c r="L81" s="27"/>
      <c r="M81" s="27"/>
      <c r="N81" s="25"/>
    </row>
    <row r="82" spans="1:16">
      <c r="A82" s="2"/>
      <c r="B82" s="21"/>
      <c r="C82" s="3"/>
      <c r="D82" s="19"/>
      <c r="E82" s="7"/>
      <c r="F82" s="5"/>
      <c r="G82" s="7"/>
      <c r="H82" s="4"/>
      <c r="J82" s="27"/>
      <c r="K82" s="27"/>
      <c r="L82" s="27"/>
      <c r="M82" s="27"/>
      <c r="N82" s="25"/>
    </row>
    <row r="83" spans="1:16">
      <c r="A83" s="2"/>
      <c r="B83" s="21"/>
      <c r="C83" s="3"/>
      <c r="D83" s="19"/>
      <c r="F83" s="5"/>
      <c r="G83" s="7"/>
      <c r="H83" s="16"/>
      <c r="J83" s="27"/>
      <c r="K83" s="27"/>
      <c r="L83" s="27"/>
      <c r="M83" s="27"/>
      <c r="N83" s="25"/>
    </row>
    <row r="84" spans="1:16">
      <c r="A84" s="2"/>
      <c r="B84" s="21"/>
      <c r="C84" s="3"/>
      <c r="D84" s="19"/>
      <c r="F84" s="5"/>
      <c r="G84" s="7"/>
      <c r="H84" s="4"/>
      <c r="J84" s="27"/>
      <c r="K84" s="27"/>
      <c r="L84" s="27"/>
      <c r="M84" s="27"/>
      <c r="N84" s="25"/>
    </row>
    <row r="85" spans="1:16">
      <c r="A85" s="2"/>
      <c r="B85" s="21"/>
      <c r="C85" s="3"/>
      <c r="D85" s="19"/>
      <c r="F85" s="5"/>
      <c r="G85" s="7"/>
      <c r="H85" s="4"/>
      <c r="J85" s="27"/>
      <c r="K85" s="27"/>
      <c r="L85" s="27"/>
      <c r="M85" s="27"/>
      <c r="N85" s="25"/>
    </row>
    <row r="86" spans="1:16">
      <c r="A86" s="2"/>
      <c r="B86" s="21"/>
      <c r="C86" s="3"/>
      <c r="D86" s="19"/>
      <c r="E86" s="7"/>
      <c r="F86" s="5"/>
      <c r="G86" s="7"/>
      <c r="H86" s="4"/>
      <c r="J86" s="27"/>
      <c r="K86" s="27"/>
      <c r="L86" s="27"/>
      <c r="M86" s="27"/>
      <c r="N86" s="25"/>
    </row>
    <row r="87" spans="1:16">
      <c r="A87" s="2"/>
      <c r="B87" s="21"/>
      <c r="C87" s="3"/>
      <c r="D87" s="19"/>
      <c r="E87" s="7"/>
      <c r="F87" s="5"/>
      <c r="G87" s="7"/>
      <c r="H87" s="4"/>
      <c r="J87" s="27"/>
      <c r="K87" s="27"/>
      <c r="L87" s="27"/>
      <c r="M87" s="27"/>
      <c r="N87" s="25"/>
    </row>
    <row r="88" spans="1:16">
      <c r="A88" s="2"/>
      <c r="B88" s="21"/>
      <c r="C88" s="3"/>
      <c r="D88" s="19"/>
      <c r="E88" s="7"/>
      <c r="F88" s="5"/>
      <c r="G88" s="7"/>
      <c r="H88" s="4"/>
      <c r="J88" s="27"/>
      <c r="K88" s="27"/>
      <c r="L88" s="27"/>
      <c r="M88" s="27"/>
      <c r="N88" s="25"/>
    </row>
    <row r="89" spans="1:16">
      <c r="A89" s="2"/>
      <c r="B89" s="21"/>
      <c r="C89" s="3"/>
      <c r="D89" s="19"/>
      <c r="E89" s="7"/>
      <c r="F89" s="5"/>
      <c r="G89" s="7"/>
      <c r="H89" s="4"/>
      <c r="J89" s="27"/>
      <c r="K89" s="27"/>
      <c r="L89" s="27"/>
      <c r="M89" s="27"/>
      <c r="N89" s="26"/>
      <c r="P89" s="24"/>
    </row>
    <row r="90" spans="1:16">
      <c r="A90" s="2"/>
      <c r="B90" s="21"/>
      <c r="C90" s="3"/>
      <c r="D90" s="19"/>
      <c r="E90" s="7"/>
      <c r="F90" s="5"/>
      <c r="G90" s="7"/>
      <c r="H90" s="4"/>
      <c r="J90" s="27"/>
      <c r="K90" s="27"/>
      <c r="L90" s="27"/>
      <c r="M90" s="27"/>
      <c r="N90" s="25"/>
    </row>
    <row r="91" spans="1:16">
      <c r="A91" s="2"/>
      <c r="B91" s="21"/>
      <c r="C91" s="3"/>
      <c r="D91" s="19"/>
      <c r="E91" s="7"/>
      <c r="F91" s="5"/>
      <c r="G91" s="7"/>
      <c r="H91" s="4"/>
      <c r="J91" s="27"/>
      <c r="K91" s="27"/>
      <c r="L91" s="27"/>
      <c r="M91" s="27"/>
      <c r="N91" s="25"/>
    </row>
    <row r="92" spans="1:16">
      <c r="J92" s="25"/>
      <c r="K92" s="25"/>
      <c r="L92" s="25"/>
      <c r="M92" s="25"/>
      <c r="N92" s="25"/>
    </row>
    <row r="93" spans="1:16">
      <c r="J93" s="25"/>
      <c r="K93" s="25"/>
      <c r="L93" s="25"/>
      <c r="M93" s="25"/>
      <c r="N93" s="25"/>
    </row>
    <row r="94" spans="1:16">
      <c r="F94" s="5"/>
      <c r="J94" s="25"/>
      <c r="K94" s="25"/>
      <c r="L94" s="25"/>
      <c r="M94" s="25"/>
      <c r="N94" s="25"/>
    </row>
    <row r="95" spans="1:16">
      <c r="J95" s="25"/>
      <c r="K95" s="25"/>
      <c r="L95" s="25"/>
      <c r="M95" s="25"/>
      <c r="N95" s="25"/>
    </row>
    <row r="96" spans="1:16">
      <c r="J96" s="25"/>
      <c r="K96" s="25"/>
      <c r="L96" s="25"/>
      <c r="M96" s="25"/>
      <c r="N96" s="25"/>
    </row>
    <row r="97" spans="10:16">
      <c r="J97" s="25"/>
      <c r="K97" s="25"/>
      <c r="L97" s="25"/>
      <c r="M97" s="25"/>
      <c r="N97" s="25"/>
    </row>
    <row r="98" spans="10:16">
      <c r="J98" s="25"/>
      <c r="K98" s="25"/>
      <c r="L98" s="25"/>
      <c r="M98" s="25"/>
      <c r="N98" s="25"/>
      <c r="P98" s="23"/>
    </row>
    <row r="99" spans="10:16">
      <c r="J99" s="25"/>
      <c r="K99" s="25"/>
      <c r="L99" s="25"/>
      <c r="M99" s="25"/>
      <c r="N99" s="25"/>
    </row>
    <row r="100" spans="10:16">
      <c r="J100" s="25"/>
      <c r="K100" s="25"/>
      <c r="L100" s="25"/>
      <c r="M100" s="25"/>
      <c r="N100" s="25"/>
      <c r="P100" s="23"/>
    </row>
    <row r="101" spans="10:16">
      <c r="J101" s="25"/>
      <c r="K101" s="25"/>
      <c r="L101" s="25"/>
      <c r="M101" s="25"/>
      <c r="N101" s="25"/>
    </row>
    <row r="102" spans="10:16">
      <c r="J102" s="25"/>
      <c r="K102" s="25"/>
      <c r="L102" s="25"/>
      <c r="M102" s="25"/>
      <c r="N102" s="25"/>
    </row>
    <row r="103" spans="10:16">
      <c r="J103" s="25"/>
      <c r="K103" s="25"/>
      <c r="L103" s="25"/>
      <c r="M103" s="25"/>
      <c r="N103" s="25"/>
    </row>
    <row r="104" spans="10:16">
      <c r="J104" s="25"/>
      <c r="K104" s="25"/>
      <c r="L104" s="25"/>
      <c r="M104" s="25"/>
      <c r="N104" s="25"/>
    </row>
    <row r="105" spans="10:16">
      <c r="J105" s="25"/>
      <c r="K105" s="25"/>
      <c r="L105" s="25"/>
      <c r="M105" s="25"/>
      <c r="N105" s="25"/>
    </row>
    <row r="106" spans="10:16">
      <c r="J106" s="25"/>
      <c r="K106" s="25"/>
      <c r="L106" s="25"/>
      <c r="M106" s="25"/>
      <c r="N106" s="25"/>
    </row>
    <row r="107" spans="10:16">
      <c r="J107" s="25"/>
      <c r="K107" s="25"/>
      <c r="L107" s="25"/>
      <c r="M107" s="25"/>
      <c r="N107" s="25"/>
    </row>
    <row r="108" spans="10:16">
      <c r="J108" s="25"/>
      <c r="K108" s="25"/>
      <c r="L108" s="25"/>
      <c r="M108" s="25"/>
      <c r="N108" s="25"/>
    </row>
    <row r="109" spans="10:16">
      <c r="J109" s="25"/>
      <c r="K109" s="25"/>
      <c r="L109" s="25"/>
      <c r="M109" s="25"/>
      <c r="N109" s="25"/>
    </row>
    <row r="110" spans="10:16">
      <c r="J110" s="25"/>
      <c r="K110" s="25"/>
      <c r="L110" s="25"/>
      <c r="M110" s="25"/>
      <c r="N110" s="25"/>
    </row>
    <row r="111" spans="10:16">
      <c r="J111" s="25"/>
      <c r="K111" s="25"/>
      <c r="L111" s="25"/>
      <c r="M111" s="25"/>
      <c r="N111" s="25"/>
    </row>
    <row r="112" spans="10:16">
      <c r="J112" s="25"/>
      <c r="K112" s="25"/>
      <c r="L112" s="25"/>
      <c r="M112" s="25"/>
      <c r="N112" s="25"/>
      <c r="P112" s="23"/>
    </row>
    <row r="113" spans="1:16">
      <c r="C113" s="10"/>
      <c r="J113" s="25"/>
      <c r="K113" s="25"/>
      <c r="L113" s="25"/>
      <c r="M113" s="25"/>
      <c r="N113" s="25"/>
    </row>
    <row r="114" spans="1:16">
      <c r="J114" s="25"/>
      <c r="K114" s="25"/>
      <c r="L114" s="25"/>
      <c r="M114" s="25"/>
      <c r="N114" s="25"/>
    </row>
    <row r="115" spans="1:16">
      <c r="J115" s="25"/>
      <c r="K115" s="25"/>
      <c r="L115" s="25"/>
      <c r="M115" s="25"/>
      <c r="N115" s="25"/>
    </row>
    <row r="116" spans="1:16">
      <c r="J116" s="25"/>
      <c r="K116" s="25"/>
      <c r="L116" s="25"/>
      <c r="M116" s="25"/>
      <c r="N116" s="25"/>
      <c r="P116" s="23"/>
    </row>
    <row r="117" spans="1:16">
      <c r="A117" s="2"/>
      <c r="C117" s="3"/>
      <c r="D117" s="19"/>
      <c r="E117" s="7"/>
      <c r="F117" s="5"/>
      <c r="H117" s="8"/>
      <c r="J117" s="25"/>
      <c r="K117" s="25"/>
      <c r="L117" s="25"/>
      <c r="M117" s="25"/>
      <c r="N117" s="25"/>
    </row>
    <row r="118" spans="1:16">
      <c r="A118" s="2"/>
      <c r="B118" s="21"/>
      <c r="C118" s="3"/>
      <c r="D118" s="19"/>
      <c r="E118" s="7"/>
      <c r="F118" s="17"/>
      <c r="G118" s="7"/>
      <c r="H118" s="2"/>
      <c r="J118" s="25"/>
      <c r="K118" s="25"/>
      <c r="L118" s="25"/>
      <c r="M118" s="25"/>
      <c r="N118" s="25"/>
    </row>
    <row r="119" spans="1:16">
      <c r="A119" s="2"/>
      <c r="B119" s="21"/>
      <c r="C119" s="3"/>
      <c r="D119" s="19"/>
      <c r="E119" s="7"/>
      <c r="F119" s="17"/>
      <c r="G119" s="7"/>
      <c r="H119" s="18"/>
      <c r="J119" s="27"/>
      <c r="K119" s="27"/>
      <c r="L119" s="27"/>
      <c r="M119" s="25"/>
      <c r="N119" s="25"/>
    </row>
    <row r="120" spans="1:16">
      <c r="A120" s="2"/>
      <c r="C120" s="3"/>
      <c r="D120" s="19"/>
      <c r="E120" s="7"/>
      <c r="F120" s="5"/>
      <c r="H120" s="8"/>
      <c r="J120" s="25"/>
      <c r="K120" s="25"/>
      <c r="L120" s="25"/>
      <c r="M120" s="25"/>
      <c r="N120" s="25"/>
    </row>
    <row r="121" spans="1:16">
      <c r="A121" s="2"/>
      <c r="B121" s="21"/>
      <c r="C121" s="3"/>
      <c r="D121" s="19"/>
      <c r="E121" s="7"/>
      <c r="F121" s="17"/>
      <c r="G121" s="7"/>
      <c r="H121" s="18"/>
      <c r="J121" s="27"/>
      <c r="K121" s="27"/>
      <c r="L121" s="27"/>
      <c r="M121" s="25"/>
      <c r="N121" s="25"/>
    </row>
    <row r="122" spans="1:16">
      <c r="A122" s="2"/>
      <c r="B122" s="21"/>
      <c r="C122" s="3"/>
      <c r="D122" s="19"/>
      <c r="E122" s="7"/>
      <c r="F122" s="17"/>
      <c r="G122" s="7"/>
      <c r="H122" s="18"/>
      <c r="J122" s="27"/>
      <c r="K122" s="27"/>
      <c r="L122" s="27"/>
      <c r="M122" s="25"/>
      <c r="N122" s="25"/>
    </row>
    <row r="123" spans="1:16">
      <c r="A123" s="2"/>
      <c r="C123" s="3"/>
      <c r="D123" s="19"/>
      <c r="E123" s="7"/>
      <c r="F123" s="5"/>
      <c r="H123" s="18"/>
      <c r="J123" s="25"/>
      <c r="K123" s="25"/>
      <c r="L123" s="25"/>
      <c r="M123" s="25"/>
      <c r="N123" s="25"/>
    </row>
    <row r="124" spans="1:16">
      <c r="A124" s="2"/>
      <c r="B124" s="21"/>
      <c r="C124" s="3"/>
      <c r="D124" s="19"/>
      <c r="E124" s="7"/>
      <c r="F124" s="17"/>
      <c r="G124" s="7"/>
      <c r="H124" s="18"/>
      <c r="J124" s="27"/>
      <c r="K124" s="27"/>
      <c r="L124" s="27"/>
      <c r="M124" s="25"/>
      <c r="N124" s="25"/>
    </row>
    <row r="125" spans="1:16">
      <c r="A125" s="2"/>
      <c r="B125" s="21"/>
      <c r="C125" s="3"/>
      <c r="D125" s="19"/>
      <c r="E125" s="7"/>
      <c r="F125" s="6"/>
      <c r="G125" s="6"/>
      <c r="H125" s="6"/>
      <c r="J125" s="27"/>
      <c r="K125" s="27"/>
      <c r="L125" s="27"/>
      <c r="M125" s="25"/>
      <c r="N125" s="25"/>
    </row>
    <row r="126" spans="1:16">
      <c r="A126" s="2"/>
      <c r="B126" s="21"/>
      <c r="C126" s="3"/>
      <c r="D126" s="19"/>
      <c r="E126" s="7"/>
      <c r="F126" s="6"/>
      <c r="G126" s="6"/>
      <c r="H126" s="6"/>
      <c r="J126" s="27"/>
      <c r="K126" s="27"/>
      <c r="L126" s="27"/>
      <c r="M126" s="25"/>
      <c r="N126" s="25"/>
    </row>
    <row r="127" spans="1:16">
      <c r="A127" s="2"/>
      <c r="B127" s="21"/>
      <c r="C127" s="3"/>
      <c r="D127" s="19"/>
      <c r="E127" s="7"/>
      <c r="F127" s="6"/>
      <c r="G127" s="6"/>
      <c r="H127" s="6"/>
      <c r="J127" s="27"/>
      <c r="K127" s="27"/>
      <c r="L127" s="27"/>
      <c r="M127" s="25"/>
      <c r="N127" s="25"/>
    </row>
    <row r="128" spans="1:16">
      <c r="E128" s="7"/>
      <c r="F128" s="17"/>
      <c r="J128" s="25"/>
      <c r="K128" s="25"/>
      <c r="L128" s="25"/>
      <c r="M128" s="25"/>
      <c r="N128" s="25"/>
    </row>
    <row r="129" spans="1:18">
      <c r="F129" s="17"/>
      <c r="J129" s="25"/>
      <c r="K129" s="25"/>
      <c r="L129" s="25"/>
      <c r="M129" s="25"/>
      <c r="N129" s="25"/>
    </row>
    <row r="130" spans="1:18">
      <c r="E130" s="7"/>
      <c r="F130" s="17"/>
      <c r="J130" s="25"/>
      <c r="K130" s="25"/>
      <c r="L130" s="25"/>
      <c r="M130" s="25"/>
      <c r="N130" s="26"/>
      <c r="P130" s="23"/>
    </row>
    <row r="131" spans="1:18">
      <c r="J131" s="25"/>
      <c r="K131" s="25"/>
      <c r="L131" s="25"/>
      <c r="M131" s="25"/>
      <c r="N131" s="25"/>
    </row>
    <row r="132" spans="1:18">
      <c r="J132" s="25"/>
      <c r="K132" s="25"/>
      <c r="L132" s="25"/>
      <c r="M132" s="25"/>
      <c r="N132" s="25"/>
    </row>
    <row r="133" spans="1:18">
      <c r="J133" s="25"/>
      <c r="K133" s="25"/>
      <c r="L133" s="25"/>
      <c r="M133" s="25"/>
      <c r="N133" s="25"/>
    </row>
    <row r="134" spans="1:18">
      <c r="J134" s="25"/>
      <c r="K134" s="25"/>
      <c r="L134" s="25"/>
      <c r="M134" s="25"/>
      <c r="N134" s="25"/>
    </row>
    <row r="135" spans="1:18" s="1" customFormat="1">
      <c r="A135" s="8"/>
      <c r="C135" s="9"/>
      <c r="D135" s="11"/>
      <c r="E135" s="11"/>
      <c r="F135" s="10"/>
      <c r="G135" s="11"/>
      <c r="I135" s="9"/>
      <c r="J135" s="25"/>
      <c r="K135" s="25"/>
      <c r="L135" s="25"/>
      <c r="M135" s="25"/>
      <c r="N135" s="25"/>
      <c r="P135" s="22"/>
      <c r="Q135" s="8"/>
      <c r="R135" s="8"/>
    </row>
    <row r="136" spans="1:18" s="1" customFormat="1">
      <c r="A136" s="8"/>
      <c r="C136" s="9"/>
      <c r="D136" s="11"/>
      <c r="E136" s="11"/>
      <c r="F136" s="10"/>
      <c r="G136" s="11"/>
      <c r="I136" s="9"/>
      <c r="J136" s="25"/>
      <c r="K136" s="25"/>
      <c r="L136" s="25"/>
      <c r="M136" s="25"/>
      <c r="N136" s="25"/>
      <c r="P136" s="22"/>
      <c r="Q136" s="8"/>
      <c r="R136" s="8"/>
    </row>
    <row r="137" spans="1:18" s="1" customFormat="1">
      <c r="A137" s="8"/>
      <c r="C137" s="9"/>
      <c r="D137" s="11"/>
      <c r="E137" s="11"/>
      <c r="F137" s="10"/>
      <c r="G137" s="11"/>
      <c r="I137" s="9"/>
      <c r="J137" s="25"/>
      <c r="K137" s="25"/>
      <c r="L137" s="25"/>
      <c r="M137" s="25"/>
      <c r="N137" s="25"/>
      <c r="P137" s="22"/>
      <c r="Q137" s="8"/>
      <c r="R137" s="8"/>
    </row>
  </sheetData>
  <autoFilter ref="A4:P52" xr:uid="{00000000-0009-0000-0000-000003000000}">
    <sortState xmlns:xlrd2="http://schemas.microsoft.com/office/spreadsheetml/2017/richdata2" ref="A5:P52">
      <sortCondition descending="1" ref="I5:I52"/>
    </sortState>
  </autoFilter>
  <mergeCells count="1">
    <mergeCell ref="A1:P1"/>
  </mergeCells>
  <printOptions gridLines="1"/>
  <pageMargins left="0.5" right="0.25" top="0.5" bottom="0.5" header="0.25" footer="0.5"/>
  <pageSetup paperSize="5" scale="69" fitToHeight="0" orientation="landscape" r:id="rId1"/>
  <headerFooter alignWithMargins="0">
    <oddHeader>&amp;L&amp;"Arial,Bold"Use discretion when distributing!   Sensitive Information!&amp;R&amp;"Arial,Bold"Use discretion when distributing!   Sensitive Information!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763F-B1CF-48E3-B0E8-29F6F150D826}">
  <sheetPr>
    <pageSetUpPr fitToPage="1"/>
  </sheetPr>
  <dimension ref="A1:S135"/>
  <sheetViews>
    <sheetView topLeftCell="A10" workbookViewId="0">
      <selection activeCell="A19" sqref="A19"/>
    </sheetView>
  </sheetViews>
  <sheetFormatPr defaultRowHeight="12.75"/>
  <cols>
    <col min="1" max="1" width="39.140625" style="8" bestFit="1" customWidth="1"/>
    <col min="2" max="2" width="16" style="1" customWidth="1"/>
    <col min="3" max="3" width="13.42578125" style="9" bestFit="1" customWidth="1"/>
    <col min="4" max="4" width="11.7109375" style="11" bestFit="1" customWidth="1"/>
    <col min="5" max="5" width="11.42578125" style="11" customWidth="1"/>
    <col min="6" max="6" width="10.28515625" style="10" bestFit="1" customWidth="1"/>
    <col min="7" max="7" width="12" style="11" bestFit="1" customWidth="1"/>
    <col min="8" max="8" width="15.28515625" style="1" bestFit="1" customWidth="1"/>
    <col min="9" max="9" width="17.7109375" style="9" bestFit="1" customWidth="1"/>
    <col min="10" max="10" width="11.28515625" style="12" customWidth="1"/>
    <col min="11" max="11" width="11.85546875" style="13" customWidth="1"/>
    <col min="12" max="12" width="11.5703125" style="13" customWidth="1"/>
    <col min="13" max="13" width="11" style="13" customWidth="1"/>
    <col min="14" max="14" width="10.85546875" style="13" customWidth="1"/>
    <col min="15" max="15" width="13.5703125" style="1" customWidth="1"/>
    <col min="16" max="16" width="11.28515625" style="22" bestFit="1" customWidth="1"/>
    <col min="17" max="17" width="16.85546875" style="8" bestFit="1" customWidth="1"/>
    <col min="18" max="16384" width="9.140625" style="8"/>
  </cols>
  <sheetData>
    <row r="1" spans="1:1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9" ht="12.75" customHeight="1"/>
    <row r="3" spans="1:19">
      <c r="I3" s="10"/>
      <c r="J3" s="14"/>
    </row>
    <row r="4" spans="1:19" s="20" customFormat="1" ht="38.25">
      <c r="A4" s="46" t="s">
        <v>174</v>
      </c>
      <c r="B4" s="48" t="s">
        <v>30</v>
      </c>
      <c r="C4" s="49" t="s">
        <v>0</v>
      </c>
      <c r="D4" s="50" t="s">
        <v>1</v>
      </c>
      <c r="E4" s="50" t="s">
        <v>32</v>
      </c>
      <c r="F4" s="49" t="s">
        <v>2</v>
      </c>
      <c r="G4" s="50" t="s">
        <v>36</v>
      </c>
      <c r="H4" s="48" t="s">
        <v>35</v>
      </c>
      <c r="I4" s="49" t="s">
        <v>34</v>
      </c>
      <c r="J4" s="51" t="s">
        <v>37</v>
      </c>
      <c r="K4" s="52" t="s">
        <v>38</v>
      </c>
      <c r="L4" s="52" t="s">
        <v>39</v>
      </c>
      <c r="M4" s="52" t="s">
        <v>40</v>
      </c>
      <c r="N4" s="52" t="s">
        <v>41</v>
      </c>
      <c r="O4" s="48" t="s">
        <v>42</v>
      </c>
      <c r="P4" s="53" t="s">
        <v>43</v>
      </c>
      <c r="Q4" s="143"/>
      <c r="R4" s="143"/>
      <c r="S4" s="140"/>
    </row>
    <row r="5" spans="1:19">
      <c r="A5" s="54" t="s">
        <v>176</v>
      </c>
      <c r="B5" s="55"/>
      <c r="C5" s="163">
        <v>151000</v>
      </c>
      <c r="D5" s="173">
        <v>21140</v>
      </c>
      <c r="E5" s="57"/>
      <c r="F5" s="58"/>
      <c r="G5" s="57"/>
      <c r="H5" s="55"/>
      <c r="I5" s="162">
        <f>+C5+D5+F5+G5</f>
        <v>172140</v>
      </c>
      <c r="J5" s="59" t="s">
        <v>203</v>
      </c>
      <c r="K5" s="59">
        <v>260</v>
      </c>
      <c r="L5" s="59"/>
      <c r="M5" s="59"/>
      <c r="N5" s="59"/>
      <c r="O5" s="55"/>
      <c r="P5" s="60"/>
      <c r="Q5" s="54"/>
      <c r="R5" s="54"/>
      <c r="S5" s="54"/>
    </row>
    <row r="6" spans="1:19" s="34" customFormat="1">
      <c r="A6" s="54" t="s">
        <v>177</v>
      </c>
      <c r="B6" s="55"/>
      <c r="C6" s="163">
        <v>121454</v>
      </c>
      <c r="D6" s="173">
        <v>13360</v>
      </c>
      <c r="E6" s="57"/>
      <c r="F6" s="58"/>
      <c r="G6" s="57"/>
      <c r="H6" s="55"/>
      <c r="I6" s="162">
        <f t="shared" ref="I6:I50" si="0">+C6+D6+F6+G6</f>
        <v>134814</v>
      </c>
      <c r="J6" s="59" t="s">
        <v>203</v>
      </c>
      <c r="K6" s="59">
        <v>260</v>
      </c>
      <c r="L6" s="59"/>
      <c r="M6" s="59"/>
      <c r="N6" s="59"/>
      <c r="O6" s="55"/>
      <c r="P6" s="60"/>
      <c r="Q6" s="54"/>
      <c r="R6" s="54"/>
      <c r="S6" s="54"/>
    </row>
    <row r="7" spans="1:19">
      <c r="A7" s="54" t="s">
        <v>178</v>
      </c>
      <c r="B7" s="56"/>
      <c r="C7" s="164">
        <v>118000</v>
      </c>
      <c r="D7" s="174">
        <v>12980</v>
      </c>
      <c r="E7" s="57"/>
      <c r="F7" s="66"/>
      <c r="G7" s="89"/>
      <c r="H7" s="59"/>
      <c r="I7" s="162">
        <f t="shared" si="0"/>
        <v>130980</v>
      </c>
      <c r="J7" s="96" t="s">
        <v>205</v>
      </c>
      <c r="K7" s="59">
        <v>260</v>
      </c>
      <c r="L7" s="96"/>
      <c r="M7" s="55"/>
      <c r="N7" s="54"/>
      <c r="O7" s="56"/>
      <c r="P7" s="54"/>
      <c r="Q7" s="54"/>
      <c r="R7" s="54"/>
      <c r="S7" s="54"/>
    </row>
    <row r="8" spans="1:19" s="34" customFormat="1">
      <c r="A8" s="54" t="s">
        <v>179</v>
      </c>
      <c r="B8" s="55"/>
      <c r="C8" s="163">
        <v>112495</v>
      </c>
      <c r="D8" s="173">
        <v>17000</v>
      </c>
      <c r="E8" s="57"/>
      <c r="F8" s="58"/>
      <c r="G8" s="57"/>
      <c r="H8" s="55"/>
      <c r="I8" s="162">
        <f t="shared" si="0"/>
        <v>129495</v>
      </c>
      <c r="J8" s="178" t="s">
        <v>203</v>
      </c>
      <c r="K8" s="59">
        <v>260</v>
      </c>
      <c r="L8" s="95"/>
      <c r="M8" s="95"/>
      <c r="N8" s="95"/>
      <c r="O8" s="55"/>
      <c r="P8" s="60"/>
      <c r="Q8" s="54"/>
      <c r="R8" s="54"/>
      <c r="S8" s="54"/>
    </row>
    <row r="9" spans="1:19">
      <c r="A9" s="54" t="s">
        <v>180</v>
      </c>
      <c r="B9" s="55"/>
      <c r="C9" s="163">
        <v>116600</v>
      </c>
      <c r="D9" s="173">
        <v>12000</v>
      </c>
      <c r="E9" s="57"/>
      <c r="F9" s="58"/>
      <c r="G9" s="57"/>
      <c r="H9" s="66"/>
      <c r="I9" s="162">
        <f t="shared" si="0"/>
        <v>128600</v>
      </c>
      <c r="J9" s="59" t="s">
        <v>203</v>
      </c>
      <c r="K9" s="59">
        <v>260</v>
      </c>
      <c r="L9" s="59"/>
      <c r="M9" s="59"/>
      <c r="N9" s="59"/>
      <c r="O9" s="55"/>
      <c r="P9" s="60"/>
      <c r="Q9" s="54"/>
      <c r="R9" s="54"/>
      <c r="S9" s="54"/>
    </row>
    <row r="10" spans="1:19" s="34" customFormat="1">
      <c r="A10" s="54" t="s">
        <v>181</v>
      </c>
      <c r="B10" s="55"/>
      <c r="C10" s="163">
        <v>116500</v>
      </c>
      <c r="D10" s="173">
        <v>11650</v>
      </c>
      <c r="E10" s="57"/>
      <c r="F10" s="58"/>
      <c r="G10" s="57"/>
      <c r="H10" s="66"/>
      <c r="I10" s="162">
        <f t="shared" si="0"/>
        <v>128150</v>
      </c>
      <c r="J10" s="72" t="s">
        <v>79</v>
      </c>
      <c r="K10" s="59">
        <v>260</v>
      </c>
      <c r="L10" s="59"/>
      <c r="M10" s="59"/>
      <c r="N10" s="59"/>
      <c r="O10" s="55"/>
      <c r="P10" s="60"/>
      <c r="Q10" s="54"/>
      <c r="R10" s="54"/>
      <c r="S10" s="54"/>
    </row>
    <row r="11" spans="1:19" s="34" customFormat="1">
      <c r="A11" s="54" t="s">
        <v>182</v>
      </c>
      <c r="B11" s="55"/>
      <c r="C11" s="163">
        <v>113875</v>
      </c>
      <c r="D11" s="173">
        <v>11387</v>
      </c>
      <c r="E11" s="57"/>
      <c r="F11" s="58"/>
      <c r="G11" s="57"/>
      <c r="H11" s="66"/>
      <c r="I11" s="162">
        <f t="shared" si="0"/>
        <v>125262</v>
      </c>
      <c r="J11" s="59" t="s">
        <v>203</v>
      </c>
      <c r="K11" s="59">
        <v>260</v>
      </c>
      <c r="L11" s="59"/>
      <c r="M11" s="59"/>
      <c r="N11" s="59"/>
      <c r="O11" s="55"/>
      <c r="P11" s="82"/>
      <c r="Q11" s="54"/>
      <c r="R11" s="54"/>
      <c r="S11" s="54"/>
    </row>
    <row r="12" spans="1:19">
      <c r="A12" s="54" t="s">
        <v>183</v>
      </c>
      <c r="B12" s="55"/>
      <c r="C12" s="163">
        <v>110000</v>
      </c>
      <c r="D12" s="173">
        <v>14000</v>
      </c>
      <c r="E12" s="57"/>
      <c r="F12" s="58"/>
      <c r="G12" s="57"/>
      <c r="H12" s="55"/>
      <c r="I12" s="162">
        <f t="shared" si="0"/>
        <v>124000</v>
      </c>
      <c r="J12" s="72" t="s">
        <v>79</v>
      </c>
      <c r="K12" s="59">
        <v>260</v>
      </c>
      <c r="L12" s="59"/>
      <c r="M12" s="59"/>
      <c r="N12" s="59"/>
      <c r="O12" s="55"/>
      <c r="P12" s="60"/>
      <c r="Q12" s="54"/>
      <c r="R12" s="54"/>
      <c r="S12" s="54"/>
    </row>
    <row r="13" spans="1:19">
      <c r="A13" s="54" t="s">
        <v>184</v>
      </c>
      <c r="B13" s="55"/>
      <c r="C13" s="163">
        <v>110000</v>
      </c>
      <c r="D13" s="173">
        <v>11000</v>
      </c>
      <c r="E13" s="57"/>
      <c r="F13" s="58"/>
      <c r="G13" s="57"/>
      <c r="H13" s="55"/>
      <c r="I13" s="162">
        <f t="shared" si="0"/>
        <v>121000</v>
      </c>
      <c r="J13" s="59" t="s">
        <v>203</v>
      </c>
      <c r="K13" s="59">
        <v>260</v>
      </c>
      <c r="L13" s="59"/>
      <c r="M13" s="59"/>
      <c r="N13" s="59"/>
      <c r="O13" s="55"/>
      <c r="P13" s="82"/>
      <c r="Q13" s="54"/>
      <c r="R13" s="54"/>
      <c r="S13" s="54"/>
    </row>
    <row r="14" spans="1:19" s="34" customFormat="1">
      <c r="A14" s="54" t="s">
        <v>185</v>
      </c>
      <c r="B14" s="55"/>
      <c r="C14" s="163">
        <v>107591</v>
      </c>
      <c r="D14" s="173">
        <v>11835</v>
      </c>
      <c r="E14" s="57"/>
      <c r="F14" s="58"/>
      <c r="G14" s="57"/>
      <c r="H14" s="55"/>
      <c r="I14" s="162">
        <f t="shared" si="0"/>
        <v>119426</v>
      </c>
      <c r="J14" s="59" t="s">
        <v>203</v>
      </c>
      <c r="K14" s="59">
        <v>260</v>
      </c>
      <c r="L14" s="59"/>
      <c r="M14" s="59"/>
      <c r="N14" s="59"/>
      <c r="O14" s="55"/>
      <c r="P14" s="60"/>
      <c r="Q14" s="54"/>
      <c r="R14" s="54"/>
      <c r="S14" s="54"/>
    </row>
    <row r="15" spans="1:19" s="34" customFormat="1">
      <c r="A15" s="54" t="s">
        <v>186</v>
      </c>
      <c r="B15" s="55"/>
      <c r="C15" s="163">
        <v>109000</v>
      </c>
      <c r="D15" s="173">
        <v>9313</v>
      </c>
      <c r="E15" s="57"/>
      <c r="F15" s="58"/>
      <c r="G15" s="57"/>
      <c r="H15" s="66"/>
      <c r="I15" s="162">
        <f t="shared" si="0"/>
        <v>118313</v>
      </c>
      <c r="J15" s="59" t="s">
        <v>204</v>
      </c>
      <c r="K15" s="59">
        <v>260</v>
      </c>
      <c r="L15" s="59"/>
      <c r="M15" s="59"/>
      <c r="N15" s="59"/>
      <c r="O15" s="55"/>
      <c r="P15" s="60"/>
      <c r="Q15" s="54"/>
      <c r="R15" s="54"/>
      <c r="S15" s="54"/>
    </row>
    <row r="16" spans="1:19">
      <c r="A16" s="54" t="s">
        <v>187</v>
      </c>
      <c r="B16" s="55"/>
      <c r="C16" s="163">
        <v>102250</v>
      </c>
      <c r="D16" s="173">
        <v>11247.5</v>
      </c>
      <c r="E16" s="57"/>
      <c r="F16" s="58"/>
      <c r="G16" s="57"/>
      <c r="H16" s="66"/>
      <c r="I16" s="162">
        <f t="shared" si="0"/>
        <v>113497.5</v>
      </c>
      <c r="J16" s="59" t="s">
        <v>203</v>
      </c>
      <c r="K16" s="59">
        <v>260</v>
      </c>
      <c r="L16" s="59"/>
      <c r="M16" s="59"/>
      <c r="N16" s="59"/>
      <c r="O16" s="55"/>
      <c r="P16" s="60"/>
      <c r="Q16" s="54"/>
      <c r="R16" s="54"/>
      <c r="S16" s="54"/>
    </row>
    <row r="17" spans="1:19">
      <c r="A17" s="54" t="s">
        <v>188</v>
      </c>
      <c r="B17" s="55"/>
      <c r="C17" s="163">
        <v>98500</v>
      </c>
      <c r="D17" s="173">
        <v>13790</v>
      </c>
      <c r="E17" s="57"/>
      <c r="F17" s="58"/>
      <c r="G17" s="57"/>
      <c r="H17" s="55"/>
      <c r="I17" s="162">
        <f t="shared" si="0"/>
        <v>112290</v>
      </c>
      <c r="J17" s="59" t="s">
        <v>203</v>
      </c>
      <c r="K17" s="59">
        <v>260</v>
      </c>
      <c r="L17" s="59"/>
      <c r="M17" s="59"/>
      <c r="N17" s="59"/>
      <c r="O17" s="55"/>
      <c r="P17" s="60"/>
      <c r="Q17" s="54"/>
      <c r="R17" s="54"/>
      <c r="S17" s="54"/>
    </row>
    <row r="18" spans="1:19">
      <c r="A18" s="54" t="s">
        <v>189</v>
      </c>
      <c r="B18" s="55"/>
      <c r="C18" s="163">
        <v>111077</v>
      </c>
      <c r="D18" s="173">
        <v>0</v>
      </c>
      <c r="E18" s="57"/>
      <c r="F18" s="58"/>
      <c r="G18" s="57"/>
      <c r="H18" s="55"/>
      <c r="I18" s="162">
        <f t="shared" si="0"/>
        <v>111077</v>
      </c>
      <c r="J18" s="59" t="s">
        <v>204</v>
      </c>
      <c r="K18" s="59">
        <v>260</v>
      </c>
      <c r="L18" s="59"/>
      <c r="M18" s="59"/>
      <c r="N18" s="59"/>
      <c r="O18" s="55"/>
      <c r="P18" s="60"/>
      <c r="Q18" s="54"/>
      <c r="R18" s="54"/>
      <c r="S18" s="54"/>
    </row>
    <row r="19" spans="1:19">
      <c r="A19" s="145" t="s">
        <v>190</v>
      </c>
      <c r="B19" s="154"/>
      <c r="C19" s="166">
        <v>105376</v>
      </c>
      <c r="D19" s="176">
        <v>4742</v>
      </c>
      <c r="E19" s="156"/>
      <c r="F19" s="157"/>
      <c r="G19" s="156"/>
      <c r="H19" s="167"/>
      <c r="I19" s="177">
        <f t="shared" si="0"/>
        <v>110118</v>
      </c>
      <c r="J19" s="153">
        <v>2</v>
      </c>
      <c r="K19" s="153">
        <v>260</v>
      </c>
      <c r="L19" s="153"/>
      <c r="M19" s="153"/>
      <c r="N19" s="153"/>
      <c r="O19" s="154"/>
      <c r="P19" s="155"/>
      <c r="Q19" s="145"/>
      <c r="R19" s="145"/>
      <c r="S19" s="145"/>
    </row>
    <row r="20" spans="1:19" s="34" customFormat="1">
      <c r="A20" s="54" t="s">
        <v>191</v>
      </c>
      <c r="B20" s="55"/>
      <c r="C20" s="163">
        <v>99500</v>
      </c>
      <c r="D20" s="173">
        <v>9950</v>
      </c>
      <c r="E20" s="57"/>
      <c r="F20" s="58"/>
      <c r="G20" s="57"/>
      <c r="H20" s="55"/>
      <c r="I20" s="162">
        <f t="shared" si="0"/>
        <v>109450</v>
      </c>
      <c r="J20" s="59" t="s">
        <v>204</v>
      </c>
      <c r="K20" s="59">
        <v>260</v>
      </c>
      <c r="L20" s="59"/>
      <c r="M20" s="59"/>
      <c r="N20" s="59"/>
      <c r="O20" s="55"/>
      <c r="P20" s="60"/>
      <c r="Q20" s="54"/>
      <c r="R20" s="54"/>
      <c r="S20" s="54"/>
    </row>
    <row r="21" spans="1:19">
      <c r="A21" s="54" t="s">
        <v>192</v>
      </c>
      <c r="B21" s="56"/>
      <c r="C21" s="164">
        <v>99384</v>
      </c>
      <c r="D21" s="174">
        <v>9938.4</v>
      </c>
      <c r="E21" s="57"/>
      <c r="F21" s="66"/>
      <c r="G21" s="89"/>
      <c r="H21" s="59"/>
      <c r="I21" s="162">
        <f t="shared" si="0"/>
        <v>109322.4</v>
      </c>
      <c r="J21" s="59" t="s">
        <v>203</v>
      </c>
      <c r="K21" s="59">
        <v>260</v>
      </c>
      <c r="L21" s="59"/>
      <c r="M21" s="55"/>
      <c r="N21" s="60"/>
      <c r="O21" s="54"/>
      <c r="P21" s="54"/>
      <c r="Q21" s="54"/>
      <c r="R21" s="54"/>
      <c r="S21" s="54"/>
    </row>
    <row r="22" spans="1:19">
      <c r="A22" s="54" t="s">
        <v>193</v>
      </c>
      <c r="B22" s="55"/>
      <c r="C22" s="163">
        <v>104818</v>
      </c>
      <c r="D22" s="173">
        <v>0</v>
      </c>
      <c r="E22" s="57"/>
      <c r="F22" s="58"/>
      <c r="G22" s="57"/>
      <c r="H22" s="142"/>
      <c r="I22" s="162">
        <f t="shared" si="0"/>
        <v>104818</v>
      </c>
      <c r="J22" s="59" t="s">
        <v>203</v>
      </c>
      <c r="K22" s="59">
        <v>260</v>
      </c>
      <c r="L22" s="59"/>
      <c r="M22" s="59"/>
      <c r="N22" s="72"/>
      <c r="O22" s="55"/>
      <c r="P22" s="82"/>
      <c r="Q22" s="54"/>
      <c r="R22" s="54"/>
      <c r="S22" s="54"/>
    </row>
    <row r="23" spans="1:19">
      <c r="A23" s="54" t="s">
        <v>194</v>
      </c>
      <c r="B23" s="55"/>
      <c r="C23" s="163">
        <v>103000</v>
      </c>
      <c r="D23" s="173">
        <v>0</v>
      </c>
      <c r="E23" s="57"/>
      <c r="F23" s="58"/>
      <c r="G23" s="57"/>
      <c r="H23" s="55"/>
      <c r="I23" s="162">
        <f t="shared" si="0"/>
        <v>103000</v>
      </c>
      <c r="J23" s="59" t="s">
        <v>203</v>
      </c>
      <c r="K23" s="59">
        <v>260</v>
      </c>
      <c r="L23" s="59"/>
      <c r="M23" s="59"/>
      <c r="N23" s="59"/>
      <c r="O23" s="55"/>
      <c r="P23" s="60"/>
      <c r="Q23" s="54"/>
      <c r="R23" s="54"/>
      <c r="S23" s="54"/>
    </row>
    <row r="24" spans="1:19">
      <c r="A24" s="54" t="s">
        <v>195</v>
      </c>
      <c r="B24" s="55"/>
      <c r="C24" s="163">
        <v>92000</v>
      </c>
      <c r="D24" s="173">
        <v>9200</v>
      </c>
      <c r="E24" s="57"/>
      <c r="F24" s="58"/>
      <c r="G24" s="57"/>
      <c r="H24" s="55"/>
      <c r="I24" s="162">
        <f t="shared" si="0"/>
        <v>101200</v>
      </c>
      <c r="J24" s="59" t="s">
        <v>203</v>
      </c>
      <c r="K24" s="59">
        <v>260</v>
      </c>
      <c r="L24" s="59"/>
      <c r="M24" s="59"/>
      <c r="N24" s="59"/>
      <c r="O24" s="55"/>
      <c r="P24" s="60"/>
      <c r="Q24" s="54"/>
      <c r="R24" s="54"/>
      <c r="S24" s="54"/>
    </row>
    <row r="25" spans="1:19">
      <c r="A25" s="54" t="s">
        <v>196</v>
      </c>
      <c r="B25" s="55"/>
      <c r="C25" s="163">
        <v>84760</v>
      </c>
      <c r="D25" s="173">
        <v>11866</v>
      </c>
      <c r="E25" s="57"/>
      <c r="F25" s="58"/>
      <c r="G25" s="57"/>
      <c r="H25" s="142"/>
      <c r="I25" s="162">
        <f t="shared" si="0"/>
        <v>96626</v>
      </c>
      <c r="J25" s="59" t="s">
        <v>203</v>
      </c>
      <c r="K25" s="59">
        <v>260</v>
      </c>
      <c r="L25" s="59"/>
      <c r="M25" s="59"/>
      <c r="N25" s="72"/>
      <c r="O25" s="55"/>
      <c r="P25" s="82"/>
      <c r="Q25" s="54"/>
      <c r="R25" s="54"/>
      <c r="S25" s="54"/>
    </row>
    <row r="26" spans="1:19">
      <c r="A26" s="73" t="s">
        <v>197</v>
      </c>
      <c r="B26" s="74"/>
      <c r="C26" s="165">
        <v>91000</v>
      </c>
      <c r="D26" s="175">
        <v>5000</v>
      </c>
      <c r="E26" s="76"/>
      <c r="F26" s="77"/>
      <c r="G26" s="76"/>
      <c r="H26" s="74"/>
      <c r="I26" s="162">
        <f t="shared" si="0"/>
        <v>96000</v>
      </c>
      <c r="J26" s="78" t="s">
        <v>203</v>
      </c>
      <c r="K26" s="59">
        <v>260</v>
      </c>
      <c r="L26" s="78"/>
      <c r="M26" s="78"/>
      <c r="N26" s="78"/>
      <c r="O26" s="74"/>
      <c r="P26" s="79"/>
      <c r="Q26" s="54"/>
      <c r="R26" s="54"/>
      <c r="S26" s="54"/>
    </row>
    <row r="27" spans="1:19">
      <c r="A27" s="54" t="s">
        <v>198</v>
      </c>
      <c r="B27" s="55"/>
      <c r="C27" s="163">
        <v>95845</v>
      </c>
      <c r="D27" s="173">
        <v>0</v>
      </c>
      <c r="E27" s="57"/>
      <c r="F27" s="58"/>
      <c r="G27" s="57"/>
      <c r="H27" s="142"/>
      <c r="I27" s="162">
        <f t="shared" si="0"/>
        <v>95845</v>
      </c>
      <c r="J27" s="59" t="s">
        <v>203</v>
      </c>
      <c r="K27" s="59">
        <v>260</v>
      </c>
      <c r="L27" s="59"/>
      <c r="M27" s="59"/>
      <c r="N27" s="72"/>
      <c r="O27" s="55"/>
      <c r="P27" s="82"/>
      <c r="Q27" s="54"/>
      <c r="R27" s="54"/>
      <c r="S27" s="54"/>
    </row>
    <row r="28" spans="1:19">
      <c r="A28" s="54" t="s">
        <v>199</v>
      </c>
      <c r="B28" s="55"/>
      <c r="C28" s="163">
        <v>86297</v>
      </c>
      <c r="D28" s="173">
        <v>7130</v>
      </c>
      <c r="E28" s="57"/>
      <c r="F28" s="58"/>
      <c r="G28" s="57"/>
      <c r="H28" s="142"/>
      <c r="I28" s="162">
        <f t="shared" si="0"/>
        <v>93427</v>
      </c>
      <c r="J28" s="72" t="s">
        <v>205</v>
      </c>
      <c r="K28" s="59">
        <v>260</v>
      </c>
      <c r="L28" s="59"/>
      <c r="M28" s="59"/>
      <c r="N28" s="72"/>
      <c r="O28" s="55"/>
      <c r="P28" s="82"/>
      <c r="Q28" s="54"/>
      <c r="R28" s="54"/>
      <c r="S28" s="54"/>
    </row>
    <row r="29" spans="1:19">
      <c r="A29" s="54" t="s">
        <v>200</v>
      </c>
      <c r="B29" s="55"/>
      <c r="C29" s="163">
        <v>74000</v>
      </c>
      <c r="D29" s="173">
        <v>10360</v>
      </c>
      <c r="E29" s="57"/>
      <c r="F29" s="58"/>
      <c r="G29" s="57"/>
      <c r="H29" s="142"/>
      <c r="I29" s="162">
        <f t="shared" si="0"/>
        <v>84360</v>
      </c>
      <c r="J29" s="59" t="s">
        <v>203</v>
      </c>
      <c r="K29" s="59">
        <v>260</v>
      </c>
      <c r="L29" s="59"/>
      <c r="M29" s="59"/>
      <c r="N29" s="72"/>
      <c r="O29" s="55"/>
      <c r="P29" s="82"/>
      <c r="Q29" s="54"/>
      <c r="R29" s="54"/>
      <c r="S29" s="54"/>
    </row>
    <row r="30" spans="1:19">
      <c r="A30" s="54" t="s">
        <v>201</v>
      </c>
      <c r="B30" s="55"/>
      <c r="C30" s="163">
        <v>68830</v>
      </c>
      <c r="D30" s="173">
        <v>6883</v>
      </c>
      <c r="E30" s="57"/>
      <c r="F30" s="58"/>
      <c r="G30" s="57"/>
      <c r="H30" s="142"/>
      <c r="I30" s="162">
        <f t="shared" si="0"/>
        <v>75713</v>
      </c>
      <c r="J30" s="59" t="s">
        <v>203</v>
      </c>
      <c r="K30" s="59">
        <v>260</v>
      </c>
      <c r="L30" s="59"/>
      <c r="M30" s="59"/>
      <c r="N30" s="72"/>
      <c r="O30" s="55"/>
      <c r="P30" s="82"/>
      <c r="Q30" s="54"/>
      <c r="R30" s="54"/>
      <c r="S30" s="54"/>
    </row>
    <row r="31" spans="1:19">
      <c r="A31" s="54" t="s">
        <v>202</v>
      </c>
      <c r="B31" s="55"/>
      <c r="C31" s="163">
        <v>75000</v>
      </c>
      <c r="D31" s="173">
        <v>0</v>
      </c>
      <c r="E31" s="57"/>
      <c r="F31" s="58"/>
      <c r="G31" s="57"/>
      <c r="H31" s="142"/>
      <c r="I31" s="162">
        <f t="shared" si="0"/>
        <v>75000</v>
      </c>
      <c r="J31" s="59" t="s">
        <v>203</v>
      </c>
      <c r="K31" s="59">
        <v>260</v>
      </c>
      <c r="L31" s="59"/>
      <c r="M31" s="59"/>
      <c r="N31" s="72"/>
      <c r="O31" s="55"/>
      <c r="P31" s="82"/>
      <c r="Q31" s="54"/>
      <c r="R31" s="54"/>
      <c r="S31" s="54"/>
    </row>
    <row r="32" spans="1:19">
      <c r="A32" s="54"/>
      <c r="B32" s="55"/>
      <c r="C32" s="163"/>
      <c r="D32" s="173"/>
      <c r="E32" s="57"/>
      <c r="F32" s="58"/>
      <c r="G32" s="57"/>
      <c r="H32" s="142"/>
      <c r="I32" s="162"/>
      <c r="J32" s="59"/>
      <c r="K32" s="59"/>
      <c r="L32" s="59"/>
      <c r="M32" s="59"/>
      <c r="N32" s="72"/>
      <c r="O32" s="55"/>
      <c r="P32" s="82"/>
      <c r="Q32" s="54"/>
      <c r="R32" s="54"/>
      <c r="S32" s="54"/>
    </row>
    <row r="33" spans="1:19">
      <c r="A33" s="54"/>
      <c r="B33" s="55"/>
      <c r="C33" s="163"/>
      <c r="D33" s="173"/>
      <c r="E33" s="57"/>
      <c r="F33" s="58"/>
      <c r="G33" s="57"/>
      <c r="H33" s="142"/>
      <c r="I33" s="162"/>
      <c r="J33" s="59"/>
      <c r="K33" s="59"/>
      <c r="L33" s="59"/>
      <c r="M33" s="59"/>
      <c r="N33" s="72"/>
      <c r="O33" s="55"/>
      <c r="P33" s="82"/>
      <c r="Q33" s="54"/>
      <c r="R33" s="54"/>
      <c r="S33" s="54"/>
    </row>
    <row r="34" spans="1:19">
      <c r="A34" s="54" t="s">
        <v>206</v>
      </c>
      <c r="B34" s="55"/>
      <c r="C34" s="163">
        <v>134300</v>
      </c>
      <c r="D34" s="173">
        <v>9950</v>
      </c>
      <c r="E34" s="57"/>
      <c r="F34" s="58"/>
      <c r="G34" s="57"/>
      <c r="H34" s="142"/>
      <c r="I34" s="162">
        <f t="shared" si="0"/>
        <v>144250</v>
      </c>
      <c r="J34" s="59" t="s">
        <v>203</v>
      </c>
      <c r="K34" s="59">
        <v>260</v>
      </c>
      <c r="L34" s="59"/>
      <c r="M34" s="59"/>
      <c r="N34" s="72"/>
      <c r="O34" s="55"/>
      <c r="P34" s="82"/>
      <c r="Q34" s="54"/>
      <c r="R34" s="54"/>
      <c r="S34" s="54"/>
    </row>
    <row r="35" spans="1:19">
      <c r="A35" s="54" t="s">
        <v>207</v>
      </c>
      <c r="B35" s="55"/>
      <c r="C35" s="163">
        <v>128125</v>
      </c>
      <c r="D35" s="173">
        <v>12812</v>
      </c>
      <c r="E35" s="57"/>
      <c r="F35" s="58"/>
      <c r="G35" s="57"/>
      <c r="H35" s="142"/>
      <c r="I35" s="162">
        <f t="shared" si="0"/>
        <v>140937</v>
      </c>
      <c r="J35" s="72" t="s">
        <v>205</v>
      </c>
      <c r="K35" s="59">
        <v>260</v>
      </c>
      <c r="L35" s="59"/>
      <c r="M35" s="59"/>
      <c r="N35" s="72"/>
      <c r="O35" s="55"/>
      <c r="P35" s="82"/>
      <c r="Q35" s="54"/>
      <c r="R35" s="54"/>
      <c r="S35" s="54"/>
    </row>
    <row r="36" spans="1:19">
      <c r="A36" s="54" t="s">
        <v>208</v>
      </c>
      <c r="B36" s="55"/>
      <c r="C36" s="163">
        <v>123000</v>
      </c>
      <c r="D36" s="173">
        <v>17000</v>
      </c>
      <c r="E36" s="57"/>
      <c r="F36" s="58"/>
      <c r="G36" s="57"/>
      <c r="H36" s="142"/>
      <c r="I36" s="162">
        <f t="shared" si="0"/>
        <v>140000</v>
      </c>
      <c r="J36" s="59" t="s">
        <v>203</v>
      </c>
      <c r="K36" s="59">
        <v>260</v>
      </c>
      <c r="L36" s="59"/>
      <c r="M36" s="59"/>
      <c r="N36" s="72"/>
      <c r="O36" s="55"/>
      <c r="P36" s="82"/>
      <c r="Q36" s="54"/>
      <c r="R36" s="54"/>
      <c r="S36" s="54"/>
    </row>
    <row r="37" spans="1:19">
      <c r="A37" s="54" t="s">
        <v>209</v>
      </c>
      <c r="B37" s="55"/>
      <c r="C37" s="163">
        <v>120000</v>
      </c>
      <c r="D37" s="173">
        <v>19000</v>
      </c>
      <c r="E37" s="57"/>
      <c r="F37" s="58"/>
      <c r="G37" s="57"/>
      <c r="H37" s="142"/>
      <c r="I37" s="162">
        <f t="shared" si="0"/>
        <v>139000</v>
      </c>
      <c r="J37" s="59" t="s">
        <v>203</v>
      </c>
      <c r="K37" s="59">
        <v>260</v>
      </c>
      <c r="L37" s="59"/>
      <c r="M37" s="59"/>
      <c r="N37" s="72"/>
      <c r="O37" s="55"/>
      <c r="P37" s="82"/>
      <c r="Q37" s="54"/>
      <c r="R37" s="54"/>
      <c r="S37" s="54"/>
    </row>
    <row r="38" spans="1:19">
      <c r="A38" s="54" t="s">
        <v>210</v>
      </c>
      <c r="B38" s="55"/>
      <c r="C38" s="163">
        <v>121255</v>
      </c>
      <c r="D38" s="173">
        <v>16976</v>
      </c>
      <c r="E38" s="57"/>
      <c r="F38" s="58"/>
      <c r="G38" s="57"/>
      <c r="H38" s="142"/>
      <c r="I38" s="162">
        <f t="shared" si="0"/>
        <v>138231</v>
      </c>
      <c r="J38" s="72" t="s">
        <v>79</v>
      </c>
      <c r="K38" s="59">
        <v>260</v>
      </c>
      <c r="L38" s="59"/>
      <c r="M38" s="59"/>
      <c r="N38" s="72"/>
      <c r="O38" s="55"/>
      <c r="P38" s="82"/>
      <c r="Q38" s="54"/>
      <c r="R38" s="54"/>
      <c r="S38" s="54"/>
    </row>
    <row r="39" spans="1:19">
      <c r="A39" s="54" t="s">
        <v>211</v>
      </c>
      <c r="B39" s="55"/>
      <c r="C39" s="163">
        <v>121000</v>
      </c>
      <c r="D39" s="173">
        <v>13912</v>
      </c>
      <c r="E39" s="57"/>
      <c r="F39" s="58"/>
      <c r="G39" s="57"/>
      <c r="H39" s="142"/>
      <c r="I39" s="162">
        <f t="shared" si="0"/>
        <v>134912</v>
      </c>
      <c r="J39" s="59" t="s">
        <v>203</v>
      </c>
      <c r="K39" s="59">
        <v>260</v>
      </c>
      <c r="L39" s="59"/>
      <c r="M39" s="59"/>
      <c r="N39" s="72"/>
      <c r="O39" s="55"/>
      <c r="P39" s="82"/>
      <c r="Q39" s="54"/>
      <c r="R39" s="54"/>
      <c r="S39" s="54"/>
    </row>
    <row r="40" spans="1:19">
      <c r="A40" s="54" t="s">
        <v>212</v>
      </c>
      <c r="B40" s="55"/>
      <c r="C40" s="163">
        <v>117523</v>
      </c>
      <c r="D40" s="173">
        <v>11752.3</v>
      </c>
      <c r="E40" s="57"/>
      <c r="F40" s="58"/>
      <c r="G40" s="57"/>
      <c r="H40" s="142"/>
      <c r="I40" s="162">
        <f t="shared" si="0"/>
        <v>129275.3</v>
      </c>
      <c r="J40" s="59" t="s">
        <v>203</v>
      </c>
      <c r="K40" s="59">
        <v>260</v>
      </c>
      <c r="L40" s="59"/>
      <c r="M40" s="59"/>
      <c r="N40" s="72"/>
      <c r="O40" s="55"/>
      <c r="P40" s="82"/>
      <c r="Q40" s="54"/>
      <c r="R40" s="54"/>
      <c r="S40" s="54"/>
    </row>
    <row r="41" spans="1:19">
      <c r="A41" s="54" t="s">
        <v>213</v>
      </c>
      <c r="B41" s="55"/>
      <c r="C41" s="163">
        <v>117234</v>
      </c>
      <c r="D41" s="173">
        <v>11723</v>
      </c>
      <c r="E41" s="57"/>
      <c r="F41" s="58"/>
      <c r="G41" s="57"/>
      <c r="H41" s="142"/>
      <c r="I41" s="162">
        <f t="shared" si="0"/>
        <v>128957</v>
      </c>
      <c r="J41" s="59" t="s">
        <v>203</v>
      </c>
      <c r="K41" s="59">
        <v>260</v>
      </c>
      <c r="L41" s="59"/>
      <c r="M41" s="59"/>
      <c r="N41" s="72"/>
      <c r="O41" s="55"/>
      <c r="P41" s="82"/>
      <c r="Q41" s="54"/>
      <c r="R41" s="54"/>
      <c r="S41" s="54"/>
    </row>
    <row r="42" spans="1:19">
      <c r="A42" s="54" t="s">
        <v>214</v>
      </c>
      <c r="B42" s="55"/>
      <c r="C42" s="163">
        <v>120000</v>
      </c>
      <c r="D42" s="173">
        <v>0</v>
      </c>
      <c r="E42" s="57"/>
      <c r="F42" s="58"/>
      <c r="G42" s="57"/>
      <c r="H42" s="142"/>
      <c r="I42" s="162">
        <f t="shared" si="0"/>
        <v>120000</v>
      </c>
      <c r="J42" s="59" t="s">
        <v>203</v>
      </c>
      <c r="K42" s="59">
        <v>260</v>
      </c>
      <c r="L42" s="59"/>
      <c r="M42" s="59"/>
      <c r="N42" s="72"/>
      <c r="O42" s="55"/>
      <c r="P42" s="82"/>
      <c r="Q42" s="54"/>
      <c r="R42" s="54"/>
      <c r="S42" s="54"/>
    </row>
    <row r="43" spans="1:19">
      <c r="A43" s="54" t="s">
        <v>215</v>
      </c>
      <c r="B43" s="55"/>
      <c r="C43" s="163">
        <v>110000</v>
      </c>
      <c r="D43" s="173">
        <v>6000</v>
      </c>
      <c r="E43" s="57"/>
      <c r="F43" s="58"/>
      <c r="G43" s="57"/>
      <c r="H43" s="142"/>
      <c r="I43" s="162">
        <f t="shared" si="0"/>
        <v>116000</v>
      </c>
      <c r="J43" s="59"/>
      <c r="K43" s="59">
        <v>260</v>
      </c>
      <c r="L43" s="59"/>
      <c r="M43" s="59"/>
      <c r="N43" s="72"/>
      <c r="O43" s="55"/>
      <c r="P43" s="82"/>
      <c r="Q43" s="54"/>
      <c r="R43" s="54"/>
      <c r="S43" s="54"/>
    </row>
    <row r="44" spans="1:19">
      <c r="A44" s="54" t="s">
        <v>216</v>
      </c>
      <c r="B44" s="55"/>
      <c r="C44" s="163">
        <v>102646.28</v>
      </c>
      <c r="D44" s="173">
        <v>11291</v>
      </c>
      <c r="E44" s="57"/>
      <c r="F44" s="58"/>
      <c r="G44" s="57"/>
      <c r="H44" s="142"/>
      <c r="I44" s="162">
        <f t="shared" si="0"/>
        <v>113937.28</v>
      </c>
      <c r="J44" s="59" t="s">
        <v>203</v>
      </c>
      <c r="K44" s="59">
        <v>260</v>
      </c>
      <c r="L44" s="59"/>
      <c r="M44" s="59"/>
      <c r="N44" s="72"/>
      <c r="O44" s="55"/>
      <c r="P44" s="82"/>
      <c r="Q44" s="54"/>
      <c r="R44" s="54"/>
      <c r="S44" s="54"/>
    </row>
    <row r="45" spans="1:19">
      <c r="A45" s="145" t="s">
        <v>190</v>
      </c>
      <c r="B45" s="154"/>
      <c r="C45" s="166">
        <v>105376</v>
      </c>
      <c r="D45" s="176">
        <v>4742</v>
      </c>
      <c r="E45" s="156"/>
      <c r="F45" s="157"/>
      <c r="G45" s="156"/>
      <c r="H45" s="179"/>
      <c r="I45" s="177">
        <f t="shared" si="0"/>
        <v>110118</v>
      </c>
      <c r="J45" s="153">
        <v>2</v>
      </c>
      <c r="K45" s="153">
        <v>260</v>
      </c>
      <c r="L45" s="153"/>
      <c r="M45" s="153"/>
      <c r="N45" s="180"/>
      <c r="O45" s="154"/>
      <c r="P45" s="181"/>
      <c r="Q45" s="145"/>
      <c r="R45" s="145"/>
      <c r="S45" s="145"/>
    </row>
    <row r="46" spans="1:19">
      <c r="A46" s="54" t="s">
        <v>217</v>
      </c>
      <c r="B46" s="55"/>
      <c r="C46" s="163">
        <v>97500</v>
      </c>
      <c r="D46" s="173">
        <v>11846</v>
      </c>
      <c r="E46" s="57"/>
      <c r="F46" s="58"/>
      <c r="G46" s="57"/>
      <c r="H46" s="142"/>
      <c r="I46" s="162">
        <f t="shared" si="0"/>
        <v>109346</v>
      </c>
      <c r="J46" s="59" t="s">
        <v>203</v>
      </c>
      <c r="K46" s="59">
        <v>260</v>
      </c>
      <c r="L46" s="59"/>
      <c r="M46" s="59"/>
      <c r="N46" s="72"/>
      <c r="O46" s="55"/>
      <c r="P46" s="82"/>
      <c r="Q46" s="54"/>
      <c r="R46" s="54"/>
      <c r="S46" s="54"/>
    </row>
    <row r="47" spans="1:19" s="45" customFormat="1">
      <c r="A47" s="54" t="s">
        <v>218</v>
      </c>
      <c r="B47" s="55"/>
      <c r="C47" s="163">
        <v>93000</v>
      </c>
      <c r="D47" s="173">
        <v>13020</v>
      </c>
      <c r="E47" s="57"/>
      <c r="F47" s="58"/>
      <c r="G47" s="57"/>
      <c r="H47" s="55"/>
      <c r="I47" s="162">
        <f t="shared" si="0"/>
        <v>106020</v>
      </c>
      <c r="J47" s="59" t="s">
        <v>203</v>
      </c>
      <c r="K47" s="59">
        <v>260</v>
      </c>
      <c r="L47" s="59"/>
      <c r="M47" s="59"/>
      <c r="N47" s="59"/>
      <c r="O47" s="55"/>
      <c r="P47" s="60"/>
      <c r="Q47" s="73"/>
      <c r="R47" s="73"/>
      <c r="S47" s="73"/>
    </row>
    <row r="48" spans="1:19">
      <c r="A48" s="54" t="s">
        <v>219</v>
      </c>
      <c r="B48" s="55"/>
      <c r="C48" s="163">
        <v>92200</v>
      </c>
      <c r="D48" s="173">
        <v>12529.89</v>
      </c>
      <c r="E48" s="57"/>
      <c r="F48" s="58"/>
      <c r="G48" s="57"/>
      <c r="H48" s="55"/>
      <c r="I48" s="162">
        <f t="shared" si="0"/>
        <v>104729.89</v>
      </c>
      <c r="J48" s="59" t="s">
        <v>203</v>
      </c>
      <c r="K48" s="59">
        <v>260</v>
      </c>
      <c r="L48" s="59"/>
      <c r="M48" s="59"/>
      <c r="N48" s="59"/>
      <c r="O48" s="55"/>
      <c r="P48" s="82"/>
      <c r="Q48" s="54"/>
      <c r="R48" s="54"/>
      <c r="S48" s="54"/>
    </row>
    <row r="49" spans="1:19" s="34" customFormat="1">
      <c r="A49" s="54" t="s">
        <v>220</v>
      </c>
      <c r="B49" s="55"/>
      <c r="C49" s="163">
        <v>100000</v>
      </c>
      <c r="D49" s="173">
        <v>0</v>
      </c>
      <c r="E49" s="57"/>
      <c r="F49" s="58"/>
      <c r="G49" s="57"/>
      <c r="H49" s="55"/>
      <c r="I49" s="162">
        <f t="shared" si="0"/>
        <v>100000</v>
      </c>
      <c r="J49" s="59" t="s">
        <v>203</v>
      </c>
      <c r="K49" s="59">
        <v>260</v>
      </c>
      <c r="L49" s="59"/>
      <c r="M49" s="59"/>
      <c r="N49" s="59"/>
      <c r="O49" s="55"/>
      <c r="P49" s="60"/>
      <c r="Q49" s="54"/>
      <c r="R49" s="54"/>
      <c r="S49" s="54"/>
    </row>
    <row r="50" spans="1:19" s="34" customFormat="1">
      <c r="A50" s="54" t="s">
        <v>221</v>
      </c>
      <c r="B50" s="55"/>
      <c r="C50" s="163">
        <v>87500</v>
      </c>
      <c r="D50" s="173">
        <v>0</v>
      </c>
      <c r="E50" s="57"/>
      <c r="F50" s="58"/>
      <c r="G50" s="57"/>
      <c r="H50" s="55"/>
      <c r="I50" s="162">
        <f t="shared" si="0"/>
        <v>87500</v>
      </c>
      <c r="J50" s="59" t="s">
        <v>203</v>
      </c>
      <c r="K50" s="59">
        <v>260</v>
      </c>
      <c r="L50" s="59"/>
      <c r="M50" s="59"/>
      <c r="N50" s="59"/>
      <c r="O50" s="55"/>
      <c r="P50" s="60"/>
      <c r="Q50" s="54"/>
      <c r="R50" s="54"/>
      <c r="S50" s="54"/>
    </row>
    <row r="51" spans="1:19">
      <c r="J51" s="25"/>
      <c r="K51" s="25"/>
      <c r="L51" s="25"/>
      <c r="M51" s="25"/>
      <c r="N51" s="25"/>
      <c r="Q51" s="9"/>
    </row>
    <row r="52" spans="1:19">
      <c r="J52" s="25"/>
      <c r="K52" s="25"/>
      <c r="L52" s="25"/>
      <c r="M52" s="25"/>
      <c r="N52" s="25"/>
      <c r="Q52" s="9"/>
    </row>
    <row r="53" spans="1:19">
      <c r="J53" s="25"/>
      <c r="K53" s="25"/>
      <c r="L53" s="25"/>
      <c r="M53" s="25"/>
      <c r="N53" s="25"/>
      <c r="Q53" s="9"/>
    </row>
    <row r="54" spans="1:19">
      <c r="J54" s="25"/>
      <c r="K54" s="25"/>
      <c r="L54" s="25"/>
      <c r="M54" s="25"/>
      <c r="N54" s="25"/>
      <c r="Q54" s="9"/>
    </row>
    <row r="55" spans="1:19">
      <c r="J55" s="25"/>
      <c r="K55" s="25"/>
      <c r="L55" s="25"/>
      <c r="M55" s="25"/>
      <c r="N55" s="25"/>
      <c r="Q55" s="9"/>
    </row>
    <row r="56" spans="1:19">
      <c r="J56" s="25"/>
      <c r="K56" s="25"/>
      <c r="L56" s="25"/>
      <c r="M56" s="25"/>
      <c r="N56" s="25"/>
      <c r="Q56" s="9"/>
    </row>
    <row r="57" spans="1:19">
      <c r="J57" s="25"/>
      <c r="K57" s="25"/>
      <c r="L57" s="25"/>
      <c r="M57" s="25"/>
      <c r="N57" s="26"/>
      <c r="P57" s="23"/>
      <c r="Q57" s="9"/>
    </row>
    <row r="58" spans="1:19">
      <c r="J58" s="25"/>
      <c r="K58" s="25"/>
      <c r="L58" s="25"/>
      <c r="M58" s="25"/>
      <c r="N58" s="25"/>
      <c r="Q58" s="9"/>
    </row>
    <row r="59" spans="1:19">
      <c r="J59" s="25"/>
      <c r="K59" s="25"/>
      <c r="L59" s="25"/>
      <c r="M59" s="25"/>
      <c r="N59" s="26"/>
      <c r="Q59" s="9"/>
    </row>
    <row r="60" spans="1:19">
      <c r="J60" s="25"/>
      <c r="K60" s="25"/>
      <c r="L60" s="25"/>
      <c r="M60" s="25"/>
      <c r="N60" s="25"/>
      <c r="Q60" s="9"/>
    </row>
    <row r="61" spans="1:19">
      <c r="J61" s="25"/>
      <c r="K61" s="25"/>
      <c r="L61" s="25"/>
      <c r="M61" s="25"/>
      <c r="N61" s="26"/>
      <c r="Q61" s="9"/>
    </row>
    <row r="62" spans="1:19">
      <c r="J62" s="25"/>
      <c r="K62" s="25"/>
      <c r="L62" s="25"/>
      <c r="M62" s="25"/>
      <c r="N62" s="25"/>
      <c r="P62" s="23"/>
      <c r="Q62" s="9"/>
    </row>
    <row r="63" spans="1:19">
      <c r="J63" s="25"/>
      <c r="K63" s="25"/>
      <c r="L63" s="25"/>
      <c r="M63" s="25"/>
      <c r="N63" s="25"/>
      <c r="Q63" s="9"/>
    </row>
    <row r="64" spans="1:19">
      <c r="J64" s="25"/>
      <c r="K64" s="25"/>
      <c r="L64" s="25"/>
      <c r="M64" s="25"/>
      <c r="N64" s="25"/>
      <c r="Q64" s="9"/>
    </row>
    <row r="65" spans="1:18">
      <c r="J65" s="25"/>
      <c r="K65" s="25"/>
      <c r="L65" s="25"/>
      <c r="M65" s="25"/>
      <c r="N65" s="25"/>
      <c r="Q65" s="9"/>
    </row>
    <row r="66" spans="1:18">
      <c r="J66" s="25"/>
      <c r="K66" s="25"/>
      <c r="L66" s="25"/>
      <c r="M66" s="25"/>
      <c r="N66" s="25"/>
      <c r="P66" s="23"/>
      <c r="R66" s="15"/>
    </row>
    <row r="67" spans="1:18">
      <c r="J67" s="25"/>
      <c r="K67" s="25"/>
      <c r="L67" s="25"/>
      <c r="M67" s="25"/>
      <c r="N67" s="25"/>
      <c r="Q67" s="9"/>
    </row>
    <row r="68" spans="1:18">
      <c r="J68" s="25"/>
      <c r="K68" s="25"/>
      <c r="L68" s="25"/>
      <c r="M68" s="25"/>
      <c r="N68" s="25"/>
      <c r="Q68" s="9"/>
    </row>
    <row r="69" spans="1:18">
      <c r="J69" s="25"/>
      <c r="K69" s="25"/>
      <c r="L69" s="25"/>
      <c r="M69" s="25"/>
      <c r="N69" s="25"/>
      <c r="Q69" s="9"/>
    </row>
    <row r="70" spans="1:18">
      <c r="J70" s="25"/>
      <c r="K70" s="25"/>
      <c r="L70" s="25"/>
      <c r="M70" s="25"/>
      <c r="N70" s="25"/>
      <c r="Q70" s="9"/>
    </row>
    <row r="71" spans="1:18">
      <c r="J71" s="25"/>
      <c r="K71" s="25"/>
      <c r="L71" s="25"/>
      <c r="M71" s="25"/>
      <c r="N71" s="25"/>
      <c r="Q71" s="9"/>
    </row>
    <row r="72" spans="1:18">
      <c r="J72" s="25"/>
      <c r="K72" s="25"/>
      <c r="L72" s="25"/>
      <c r="M72" s="25"/>
      <c r="N72" s="25"/>
      <c r="Q72" s="9"/>
    </row>
    <row r="73" spans="1:18">
      <c r="J73" s="25"/>
      <c r="K73" s="25"/>
      <c r="L73" s="25"/>
      <c r="M73" s="25"/>
      <c r="N73" s="25"/>
      <c r="P73" s="23"/>
      <c r="Q73" s="9"/>
    </row>
    <row r="74" spans="1:18">
      <c r="J74" s="25"/>
      <c r="K74" s="25"/>
      <c r="L74" s="25"/>
      <c r="M74" s="25"/>
      <c r="N74" s="25"/>
      <c r="P74" s="23"/>
      <c r="Q74" s="9"/>
    </row>
    <row r="75" spans="1:18">
      <c r="J75" s="25"/>
      <c r="K75" s="25"/>
      <c r="L75" s="25"/>
      <c r="M75" s="25"/>
      <c r="N75" s="25"/>
    </row>
    <row r="76" spans="1:18">
      <c r="J76" s="25"/>
      <c r="K76" s="25"/>
      <c r="L76" s="25"/>
      <c r="M76" s="25"/>
      <c r="N76" s="25"/>
    </row>
    <row r="77" spans="1:18">
      <c r="J77" s="25"/>
      <c r="K77" s="25"/>
      <c r="L77" s="25"/>
      <c r="M77" s="25"/>
      <c r="N77" s="25"/>
      <c r="P77" s="23"/>
    </row>
    <row r="78" spans="1:18">
      <c r="J78" s="25"/>
      <c r="K78" s="25"/>
      <c r="L78" s="25"/>
      <c r="M78" s="25"/>
      <c r="N78" s="25"/>
    </row>
    <row r="79" spans="1:18">
      <c r="A79" s="2"/>
      <c r="B79" s="21"/>
      <c r="C79" s="3"/>
      <c r="D79" s="19"/>
      <c r="F79" s="5"/>
      <c r="G79" s="7"/>
      <c r="H79" s="4"/>
      <c r="J79" s="27"/>
      <c r="K79" s="27"/>
      <c r="L79" s="27"/>
      <c r="M79" s="27"/>
      <c r="N79" s="25"/>
    </row>
    <row r="80" spans="1:18">
      <c r="A80" s="2"/>
      <c r="B80" s="21"/>
      <c r="C80" s="3"/>
      <c r="D80" s="19"/>
      <c r="E80" s="7"/>
      <c r="F80" s="5"/>
      <c r="G80" s="7"/>
      <c r="H80" s="4"/>
      <c r="J80" s="27"/>
      <c r="K80" s="27"/>
      <c r="L80" s="27"/>
      <c r="M80" s="27"/>
      <c r="N80" s="25"/>
    </row>
    <row r="81" spans="1:16">
      <c r="A81" s="2"/>
      <c r="B81" s="21"/>
      <c r="C81" s="3"/>
      <c r="D81" s="19"/>
      <c r="F81" s="5"/>
      <c r="G81" s="7"/>
      <c r="H81" s="16"/>
      <c r="J81" s="27"/>
      <c r="K81" s="27"/>
      <c r="L81" s="27"/>
      <c r="M81" s="27"/>
      <c r="N81" s="25"/>
    </row>
    <row r="82" spans="1:16">
      <c r="A82" s="2"/>
      <c r="B82" s="21"/>
      <c r="C82" s="3"/>
      <c r="D82" s="19"/>
      <c r="F82" s="5"/>
      <c r="G82" s="7"/>
      <c r="H82" s="4"/>
      <c r="J82" s="27"/>
      <c r="K82" s="27"/>
      <c r="L82" s="27"/>
      <c r="M82" s="27"/>
      <c r="N82" s="25"/>
    </row>
    <row r="83" spans="1:16">
      <c r="A83" s="2"/>
      <c r="B83" s="21"/>
      <c r="C83" s="3"/>
      <c r="D83" s="19"/>
      <c r="F83" s="5"/>
      <c r="G83" s="7"/>
      <c r="H83" s="4"/>
      <c r="J83" s="27"/>
      <c r="K83" s="27"/>
      <c r="L83" s="27"/>
      <c r="M83" s="27"/>
      <c r="N83" s="25"/>
    </row>
    <row r="84" spans="1:16">
      <c r="A84" s="2"/>
      <c r="B84" s="21"/>
      <c r="C84" s="3"/>
      <c r="D84" s="19"/>
      <c r="E84" s="7"/>
      <c r="F84" s="5"/>
      <c r="G84" s="7"/>
      <c r="H84" s="4"/>
      <c r="J84" s="27"/>
      <c r="K84" s="27"/>
      <c r="L84" s="27"/>
      <c r="M84" s="27"/>
      <c r="N84" s="25"/>
    </row>
    <row r="85" spans="1:16">
      <c r="A85" s="2"/>
      <c r="B85" s="21"/>
      <c r="C85" s="3"/>
      <c r="D85" s="19"/>
      <c r="E85" s="7"/>
      <c r="F85" s="5"/>
      <c r="G85" s="7"/>
      <c r="H85" s="4"/>
      <c r="J85" s="27"/>
      <c r="K85" s="27"/>
      <c r="L85" s="27"/>
      <c r="M85" s="27"/>
      <c r="N85" s="25"/>
    </row>
    <row r="86" spans="1:16">
      <c r="A86" s="2"/>
      <c r="B86" s="21"/>
      <c r="C86" s="3"/>
      <c r="D86" s="19"/>
      <c r="E86" s="7"/>
      <c r="F86" s="5"/>
      <c r="G86" s="7"/>
      <c r="H86" s="4"/>
      <c r="J86" s="27"/>
      <c r="K86" s="27"/>
      <c r="L86" s="27"/>
      <c r="M86" s="27"/>
      <c r="N86" s="25"/>
    </row>
    <row r="87" spans="1:16">
      <c r="A87" s="2"/>
      <c r="B87" s="21"/>
      <c r="C87" s="3"/>
      <c r="D87" s="19"/>
      <c r="E87" s="7"/>
      <c r="F87" s="5"/>
      <c r="G87" s="7"/>
      <c r="H87" s="4"/>
      <c r="J87" s="27"/>
      <c r="K87" s="27"/>
      <c r="L87" s="27"/>
      <c r="M87" s="27"/>
      <c r="N87" s="26"/>
      <c r="P87" s="24"/>
    </row>
    <row r="88" spans="1:16">
      <c r="A88" s="2"/>
      <c r="B88" s="21"/>
      <c r="C88" s="3"/>
      <c r="D88" s="19"/>
      <c r="E88" s="7"/>
      <c r="F88" s="5"/>
      <c r="G88" s="7"/>
      <c r="H88" s="4"/>
      <c r="J88" s="27"/>
      <c r="K88" s="27"/>
      <c r="L88" s="27"/>
      <c r="M88" s="27"/>
      <c r="N88" s="25"/>
    </row>
    <row r="89" spans="1:16">
      <c r="A89" s="2"/>
      <c r="B89" s="21"/>
      <c r="C89" s="3"/>
      <c r="D89" s="19"/>
      <c r="E89" s="7"/>
      <c r="F89" s="5"/>
      <c r="G89" s="7"/>
      <c r="H89" s="4"/>
      <c r="J89" s="27"/>
      <c r="K89" s="27"/>
      <c r="L89" s="27"/>
      <c r="M89" s="27"/>
      <c r="N89" s="25"/>
    </row>
    <row r="90" spans="1:16">
      <c r="J90" s="25"/>
      <c r="K90" s="25"/>
      <c r="L90" s="25"/>
      <c r="M90" s="25"/>
      <c r="N90" s="25"/>
    </row>
    <row r="91" spans="1:16">
      <c r="J91" s="25"/>
      <c r="K91" s="25"/>
      <c r="L91" s="25"/>
      <c r="M91" s="25"/>
      <c r="N91" s="25"/>
    </row>
    <row r="92" spans="1:16">
      <c r="F92" s="5"/>
      <c r="J92" s="25"/>
      <c r="K92" s="25"/>
      <c r="L92" s="25"/>
      <c r="M92" s="25"/>
      <c r="N92" s="25"/>
    </row>
    <row r="93" spans="1:16">
      <c r="J93" s="25"/>
      <c r="K93" s="25"/>
      <c r="L93" s="25"/>
      <c r="M93" s="25"/>
      <c r="N93" s="25"/>
    </row>
    <row r="94" spans="1:16">
      <c r="J94" s="25"/>
      <c r="K94" s="25"/>
      <c r="L94" s="25"/>
      <c r="M94" s="25"/>
      <c r="N94" s="25"/>
    </row>
    <row r="95" spans="1:16">
      <c r="J95" s="25"/>
      <c r="K95" s="25"/>
      <c r="L95" s="25"/>
      <c r="M95" s="25"/>
      <c r="N95" s="25"/>
    </row>
    <row r="96" spans="1:16">
      <c r="J96" s="25"/>
      <c r="K96" s="25"/>
      <c r="L96" s="25"/>
      <c r="M96" s="25"/>
      <c r="N96" s="25"/>
      <c r="P96" s="23"/>
    </row>
    <row r="97" spans="3:16">
      <c r="J97" s="25"/>
      <c r="K97" s="25"/>
      <c r="L97" s="25"/>
      <c r="M97" s="25"/>
      <c r="N97" s="25"/>
    </row>
    <row r="98" spans="3:16">
      <c r="J98" s="25"/>
      <c r="K98" s="25"/>
      <c r="L98" s="25"/>
      <c r="M98" s="25"/>
      <c r="N98" s="25"/>
      <c r="P98" s="23"/>
    </row>
    <row r="99" spans="3:16">
      <c r="J99" s="25"/>
      <c r="K99" s="25"/>
      <c r="L99" s="25"/>
      <c r="M99" s="25"/>
      <c r="N99" s="25"/>
    </row>
    <row r="100" spans="3:16">
      <c r="J100" s="25"/>
      <c r="K100" s="25"/>
      <c r="L100" s="25"/>
      <c r="M100" s="25"/>
      <c r="N100" s="25"/>
    </row>
    <row r="101" spans="3:16">
      <c r="J101" s="25"/>
      <c r="K101" s="25"/>
      <c r="L101" s="25"/>
      <c r="M101" s="25"/>
      <c r="N101" s="25"/>
    </row>
    <row r="102" spans="3:16">
      <c r="J102" s="25"/>
      <c r="K102" s="25"/>
      <c r="L102" s="25"/>
      <c r="M102" s="25"/>
      <c r="N102" s="25"/>
    </row>
    <row r="103" spans="3:16">
      <c r="J103" s="25"/>
      <c r="K103" s="25"/>
      <c r="L103" s="25"/>
      <c r="M103" s="25"/>
      <c r="N103" s="25"/>
    </row>
    <row r="104" spans="3:16">
      <c r="J104" s="25"/>
      <c r="K104" s="25"/>
      <c r="L104" s="25"/>
      <c r="M104" s="25"/>
      <c r="N104" s="25"/>
    </row>
    <row r="105" spans="3:16">
      <c r="J105" s="25"/>
      <c r="K105" s="25"/>
      <c r="L105" s="25"/>
      <c r="M105" s="25"/>
      <c r="N105" s="25"/>
    </row>
    <row r="106" spans="3:16">
      <c r="J106" s="25"/>
      <c r="K106" s="25"/>
      <c r="L106" s="25"/>
      <c r="M106" s="25"/>
      <c r="N106" s="25"/>
    </row>
    <row r="107" spans="3:16">
      <c r="J107" s="25"/>
      <c r="K107" s="25"/>
      <c r="L107" s="25"/>
      <c r="M107" s="25"/>
      <c r="N107" s="25"/>
    </row>
    <row r="108" spans="3:16">
      <c r="J108" s="25"/>
      <c r="K108" s="25"/>
      <c r="L108" s="25"/>
      <c r="M108" s="25"/>
      <c r="N108" s="25"/>
    </row>
    <row r="109" spans="3:16">
      <c r="J109" s="25"/>
      <c r="K109" s="25"/>
      <c r="L109" s="25"/>
      <c r="M109" s="25"/>
      <c r="N109" s="25"/>
    </row>
    <row r="110" spans="3:16">
      <c r="J110" s="25"/>
      <c r="K110" s="25"/>
      <c r="L110" s="25"/>
      <c r="M110" s="25"/>
      <c r="N110" s="25"/>
      <c r="P110" s="23"/>
    </row>
    <row r="111" spans="3:16">
      <c r="C111" s="10"/>
      <c r="J111" s="25"/>
      <c r="K111" s="25"/>
      <c r="L111" s="25"/>
      <c r="M111" s="25"/>
      <c r="N111" s="25"/>
    </row>
    <row r="112" spans="3:16">
      <c r="J112" s="25"/>
      <c r="K112" s="25"/>
      <c r="L112" s="25"/>
      <c r="M112" s="25"/>
      <c r="N112" s="25"/>
    </row>
    <row r="113" spans="1:16">
      <c r="J113" s="25"/>
      <c r="K113" s="25"/>
      <c r="L113" s="25"/>
      <c r="M113" s="25"/>
      <c r="N113" s="25"/>
    </row>
    <row r="114" spans="1:16">
      <c r="J114" s="25"/>
      <c r="K114" s="25"/>
      <c r="L114" s="25"/>
      <c r="M114" s="25"/>
      <c r="N114" s="25"/>
      <c r="P114" s="23"/>
    </row>
    <row r="115" spans="1:16">
      <c r="A115" s="2"/>
      <c r="C115" s="3"/>
      <c r="D115" s="19"/>
      <c r="E115" s="7"/>
      <c r="F115" s="5"/>
      <c r="H115" s="8"/>
      <c r="J115" s="25"/>
      <c r="K115" s="25"/>
      <c r="L115" s="25"/>
      <c r="M115" s="25"/>
      <c r="N115" s="25"/>
    </row>
    <row r="116" spans="1:16">
      <c r="A116" s="2"/>
      <c r="B116" s="21"/>
      <c r="C116" s="3"/>
      <c r="D116" s="19"/>
      <c r="E116" s="7"/>
      <c r="F116" s="17"/>
      <c r="G116" s="7"/>
      <c r="H116" s="2"/>
      <c r="J116" s="25"/>
      <c r="K116" s="25"/>
      <c r="L116" s="25"/>
      <c r="M116" s="25"/>
      <c r="N116" s="25"/>
    </row>
    <row r="117" spans="1:16">
      <c r="A117" s="2"/>
      <c r="B117" s="21"/>
      <c r="C117" s="3"/>
      <c r="D117" s="19"/>
      <c r="E117" s="7"/>
      <c r="F117" s="17"/>
      <c r="G117" s="7"/>
      <c r="H117" s="18"/>
      <c r="J117" s="27"/>
      <c r="K117" s="27"/>
      <c r="L117" s="27"/>
      <c r="M117" s="25"/>
      <c r="N117" s="25"/>
    </row>
    <row r="118" spans="1:16">
      <c r="A118" s="2"/>
      <c r="C118" s="3"/>
      <c r="D118" s="19"/>
      <c r="E118" s="7"/>
      <c r="F118" s="5"/>
      <c r="H118" s="8"/>
      <c r="J118" s="25"/>
      <c r="K118" s="25"/>
      <c r="L118" s="25"/>
      <c r="M118" s="25"/>
      <c r="N118" s="25"/>
    </row>
    <row r="119" spans="1:16">
      <c r="A119" s="2"/>
      <c r="B119" s="21"/>
      <c r="C119" s="3"/>
      <c r="D119" s="19"/>
      <c r="E119" s="7"/>
      <c r="F119" s="17"/>
      <c r="G119" s="7"/>
      <c r="H119" s="18"/>
      <c r="J119" s="27"/>
      <c r="K119" s="27"/>
      <c r="L119" s="27"/>
      <c r="M119" s="25"/>
      <c r="N119" s="25"/>
    </row>
    <row r="120" spans="1:16">
      <c r="A120" s="2"/>
      <c r="B120" s="21"/>
      <c r="C120" s="3"/>
      <c r="D120" s="19"/>
      <c r="E120" s="7"/>
      <c r="F120" s="17"/>
      <c r="G120" s="7"/>
      <c r="H120" s="18"/>
      <c r="J120" s="27"/>
      <c r="K120" s="27"/>
      <c r="L120" s="27"/>
      <c r="M120" s="25"/>
      <c r="N120" s="25"/>
    </row>
    <row r="121" spans="1:16">
      <c r="A121" s="2"/>
      <c r="C121" s="3"/>
      <c r="D121" s="19"/>
      <c r="E121" s="7"/>
      <c r="F121" s="5"/>
      <c r="H121" s="18"/>
      <c r="J121" s="25"/>
      <c r="K121" s="25"/>
      <c r="L121" s="25"/>
      <c r="M121" s="25"/>
      <c r="N121" s="25"/>
    </row>
    <row r="122" spans="1:16">
      <c r="A122" s="2"/>
      <c r="B122" s="21"/>
      <c r="C122" s="3"/>
      <c r="D122" s="19"/>
      <c r="E122" s="7"/>
      <c r="F122" s="17"/>
      <c r="G122" s="7"/>
      <c r="H122" s="18"/>
      <c r="J122" s="27"/>
      <c r="K122" s="27"/>
      <c r="L122" s="27"/>
      <c r="M122" s="25"/>
      <c r="N122" s="25"/>
    </row>
    <row r="123" spans="1:16">
      <c r="A123" s="2"/>
      <c r="B123" s="21"/>
      <c r="C123" s="3"/>
      <c r="D123" s="19"/>
      <c r="E123" s="7"/>
      <c r="F123" s="6"/>
      <c r="G123" s="6"/>
      <c r="H123" s="6"/>
      <c r="J123" s="27"/>
      <c r="K123" s="27"/>
      <c r="L123" s="27"/>
      <c r="M123" s="25"/>
      <c r="N123" s="25"/>
    </row>
    <row r="124" spans="1:16">
      <c r="A124" s="2"/>
      <c r="B124" s="21"/>
      <c r="C124" s="3"/>
      <c r="D124" s="19"/>
      <c r="E124" s="7"/>
      <c r="F124" s="6"/>
      <c r="G124" s="6"/>
      <c r="H124" s="6"/>
      <c r="J124" s="27"/>
      <c r="K124" s="27"/>
      <c r="L124" s="27"/>
      <c r="M124" s="25"/>
      <c r="N124" s="25"/>
    </row>
    <row r="125" spans="1:16">
      <c r="A125" s="2"/>
      <c r="B125" s="21"/>
      <c r="C125" s="3"/>
      <c r="D125" s="19"/>
      <c r="E125" s="7"/>
      <c r="F125" s="6"/>
      <c r="G125" s="6"/>
      <c r="H125" s="6"/>
      <c r="J125" s="27"/>
      <c r="K125" s="27"/>
      <c r="L125" s="27"/>
      <c r="M125" s="25"/>
      <c r="N125" s="25"/>
    </row>
    <row r="126" spans="1:16">
      <c r="E126" s="7"/>
      <c r="F126" s="17"/>
      <c r="J126" s="25"/>
      <c r="K126" s="25"/>
      <c r="L126" s="25"/>
      <c r="M126" s="25"/>
      <c r="N126" s="25"/>
    </row>
    <row r="127" spans="1:16">
      <c r="F127" s="17"/>
      <c r="J127" s="25"/>
      <c r="K127" s="25"/>
      <c r="L127" s="25"/>
      <c r="M127" s="25"/>
      <c r="N127" s="25"/>
    </row>
    <row r="128" spans="1:16">
      <c r="E128" s="7"/>
      <c r="F128" s="17"/>
      <c r="J128" s="25"/>
      <c r="K128" s="25"/>
      <c r="L128" s="25"/>
      <c r="M128" s="25"/>
      <c r="N128" s="26"/>
      <c r="P128" s="23"/>
    </row>
    <row r="129" spans="1:18">
      <c r="J129" s="25"/>
      <c r="K129" s="25"/>
      <c r="L129" s="25"/>
      <c r="M129" s="25"/>
      <c r="N129" s="25"/>
    </row>
    <row r="130" spans="1:18">
      <c r="J130" s="25"/>
      <c r="K130" s="25"/>
      <c r="L130" s="25"/>
      <c r="M130" s="25"/>
      <c r="N130" s="25"/>
    </row>
    <row r="131" spans="1:18">
      <c r="J131" s="25"/>
      <c r="K131" s="25"/>
      <c r="L131" s="25"/>
      <c r="M131" s="25"/>
      <c r="N131" s="25"/>
    </row>
    <row r="132" spans="1:18">
      <c r="J132" s="25"/>
      <c r="K132" s="25"/>
      <c r="L132" s="25"/>
      <c r="M132" s="25"/>
      <c r="N132" s="25"/>
    </row>
    <row r="133" spans="1:18" s="1" customFormat="1">
      <c r="A133" s="8"/>
      <c r="C133" s="9"/>
      <c r="D133" s="11"/>
      <c r="E133" s="11"/>
      <c r="F133" s="10"/>
      <c r="G133" s="11"/>
      <c r="I133" s="9"/>
      <c r="J133" s="25"/>
      <c r="K133" s="25"/>
      <c r="L133" s="25"/>
      <c r="M133" s="25"/>
      <c r="N133" s="25"/>
      <c r="P133" s="22"/>
      <c r="Q133" s="8"/>
      <c r="R133" s="8"/>
    </row>
    <row r="134" spans="1:18" s="1" customFormat="1">
      <c r="A134" s="8"/>
      <c r="C134" s="9"/>
      <c r="D134" s="11"/>
      <c r="E134" s="11"/>
      <c r="F134" s="10"/>
      <c r="G134" s="11"/>
      <c r="I134" s="9"/>
      <c r="J134" s="25"/>
      <c r="K134" s="25"/>
      <c r="L134" s="25"/>
      <c r="M134" s="25"/>
      <c r="N134" s="25"/>
      <c r="P134" s="22"/>
      <c r="Q134" s="8"/>
      <c r="R134" s="8"/>
    </row>
    <row r="135" spans="1:18" s="1" customFormat="1">
      <c r="A135" s="8"/>
      <c r="C135" s="9"/>
      <c r="D135" s="11"/>
      <c r="E135" s="11"/>
      <c r="F135" s="10"/>
      <c r="G135" s="11"/>
      <c r="I135" s="9"/>
      <c r="J135" s="25"/>
      <c r="K135" s="25"/>
      <c r="L135" s="25"/>
      <c r="M135" s="25"/>
      <c r="N135" s="25"/>
      <c r="P135" s="22"/>
      <c r="Q135" s="8"/>
      <c r="R135" s="8"/>
    </row>
  </sheetData>
  <autoFilter ref="A4:P50" xr:uid="{00000000-0009-0000-0000-000003000000}">
    <sortState xmlns:xlrd2="http://schemas.microsoft.com/office/spreadsheetml/2017/richdata2" ref="A5:P50">
      <sortCondition descending="1" ref="I5:I50"/>
    </sortState>
  </autoFilter>
  <mergeCells count="1">
    <mergeCell ref="A1:P1"/>
  </mergeCells>
  <printOptions gridLines="1"/>
  <pageMargins left="0.5" right="0.25" top="0.5" bottom="0.5" header="0.25" footer="0.5"/>
  <pageSetup paperSize="5" scale="69" fitToHeight="0" orientation="landscape" r:id="rId1"/>
  <headerFooter alignWithMargins="0">
    <oddHeader>&amp;L&amp;"Arial,Bold"Use discretion when distributing!   Sensitive Information!&amp;R&amp;"Arial,Bold"Use discretion when distributing!   Sensitive Information!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16"/>
  <sheetViews>
    <sheetView workbookViewId="0">
      <selection activeCell="A29" sqref="A29"/>
    </sheetView>
  </sheetViews>
  <sheetFormatPr defaultRowHeight="12.75"/>
  <cols>
    <col min="1" max="1" width="18.28515625" style="8" bestFit="1" customWidth="1"/>
    <col min="2" max="2" width="16" style="1" customWidth="1"/>
    <col min="3" max="3" width="12.42578125" style="9" customWidth="1"/>
    <col min="4" max="4" width="9.140625" style="11" bestFit="1" customWidth="1"/>
    <col min="5" max="5" width="11.42578125" style="11" customWidth="1"/>
    <col min="6" max="6" width="10.28515625" style="10" bestFit="1" customWidth="1"/>
    <col min="7" max="7" width="12" style="11" bestFit="1" customWidth="1"/>
    <col min="8" max="8" width="15.28515625" style="1" bestFit="1" customWidth="1"/>
    <col min="9" max="9" width="12.28515625" style="9" customWidth="1"/>
    <col min="10" max="10" width="11.28515625" style="12" customWidth="1"/>
    <col min="11" max="11" width="11.85546875" style="13" customWidth="1"/>
    <col min="12" max="12" width="11.5703125" style="13" customWidth="1"/>
    <col min="13" max="13" width="11" style="13" customWidth="1"/>
    <col min="14" max="14" width="10.85546875" style="13" customWidth="1"/>
    <col min="15" max="15" width="13.5703125" style="1" customWidth="1"/>
    <col min="16" max="16" width="11.28515625" style="22" bestFit="1" customWidth="1"/>
    <col min="17" max="17" width="16.85546875" style="8" bestFit="1" customWidth="1"/>
    <col min="18" max="16384" width="9.140625" style="8"/>
  </cols>
  <sheetData>
    <row r="1" spans="1:1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9" ht="12.75" customHeight="1"/>
    <row r="3" spans="1:19">
      <c r="I3" s="10"/>
      <c r="J3" s="14"/>
    </row>
    <row r="4" spans="1:19" s="20" customFormat="1" ht="51" customHeight="1">
      <c r="A4" s="46" t="s">
        <v>48</v>
      </c>
      <c r="B4" s="48" t="s">
        <v>30</v>
      </c>
      <c r="C4" s="49" t="s">
        <v>0</v>
      </c>
      <c r="D4" s="50" t="s">
        <v>1</v>
      </c>
      <c r="E4" s="50" t="s">
        <v>32</v>
      </c>
      <c r="F4" s="49" t="s">
        <v>2</v>
      </c>
      <c r="G4" s="50" t="s">
        <v>36</v>
      </c>
      <c r="H4" s="48" t="s">
        <v>35</v>
      </c>
      <c r="I4" s="49" t="s">
        <v>34</v>
      </c>
      <c r="J4" s="51" t="s">
        <v>37</v>
      </c>
      <c r="K4" s="52" t="s">
        <v>38</v>
      </c>
      <c r="L4" s="52" t="s">
        <v>39</v>
      </c>
      <c r="M4" s="52" t="s">
        <v>40</v>
      </c>
      <c r="N4" s="52" t="s">
        <v>41</v>
      </c>
      <c r="O4" s="48" t="s">
        <v>42</v>
      </c>
      <c r="P4" s="53" t="s">
        <v>43</v>
      </c>
      <c r="Q4" s="143"/>
      <c r="R4" s="143"/>
      <c r="S4" s="140"/>
    </row>
    <row r="5" spans="1:19">
      <c r="A5" s="54" t="s">
        <v>18</v>
      </c>
      <c r="B5" s="55" t="s">
        <v>74</v>
      </c>
      <c r="C5" s="56">
        <v>90563</v>
      </c>
      <c r="D5" s="57">
        <v>0.15959999999999999</v>
      </c>
      <c r="E5" s="57">
        <v>0</v>
      </c>
      <c r="F5" s="58">
        <v>0</v>
      </c>
      <c r="G5" s="57">
        <v>1.4500000000000001E-2</v>
      </c>
      <c r="H5" s="55">
        <v>0</v>
      </c>
      <c r="I5" s="56">
        <f>+(C5*(1+(D5+G5)))+F5</f>
        <v>106330.0183</v>
      </c>
      <c r="J5" s="59">
        <v>22</v>
      </c>
      <c r="K5" s="59">
        <v>225</v>
      </c>
      <c r="L5" s="59"/>
      <c r="M5" s="59"/>
      <c r="N5" s="59">
        <v>3</v>
      </c>
      <c r="O5" s="55" t="s">
        <v>27</v>
      </c>
      <c r="P5" s="60"/>
      <c r="Q5" s="54"/>
      <c r="R5" s="54"/>
      <c r="S5" s="54"/>
    </row>
    <row r="6" spans="1:19" s="34" customFormat="1">
      <c r="A6" s="54" t="s">
        <v>13</v>
      </c>
      <c r="B6" s="55"/>
      <c r="C6" s="56">
        <v>90209</v>
      </c>
      <c r="D6" s="57">
        <v>0.11</v>
      </c>
      <c r="E6" s="57">
        <v>0.01</v>
      </c>
      <c r="F6" s="58">
        <v>0</v>
      </c>
      <c r="G6" s="57">
        <v>0</v>
      </c>
      <c r="H6" s="55">
        <v>0</v>
      </c>
      <c r="I6" s="56">
        <f>+(C6*(1+(D6+G6)))+F6</f>
        <v>100131.99</v>
      </c>
      <c r="J6" s="59" t="s">
        <v>94</v>
      </c>
      <c r="K6" s="59">
        <v>260</v>
      </c>
      <c r="L6" s="59">
        <v>25</v>
      </c>
      <c r="M6" s="59">
        <v>12</v>
      </c>
      <c r="N6" s="59">
        <v>3</v>
      </c>
      <c r="O6" s="55" t="s">
        <v>27</v>
      </c>
      <c r="P6" s="60">
        <v>92013</v>
      </c>
      <c r="Q6" s="54"/>
      <c r="R6" s="54"/>
      <c r="S6" s="54"/>
    </row>
    <row r="7" spans="1:19">
      <c r="A7" s="54" t="s">
        <v>51</v>
      </c>
      <c r="B7" s="55" t="s">
        <v>33</v>
      </c>
      <c r="C7" s="58">
        <v>94714</v>
      </c>
      <c r="D7" s="57">
        <v>0</v>
      </c>
      <c r="E7" s="57"/>
      <c r="F7" s="58"/>
      <c r="G7" s="57">
        <v>1.4500000000000001E-2</v>
      </c>
      <c r="H7" s="55" t="s">
        <v>29</v>
      </c>
      <c r="I7" s="56">
        <f>+(C7*(1+(D7+G7)))+F7</f>
        <v>96087.353000000003</v>
      </c>
      <c r="J7" s="59">
        <v>22</v>
      </c>
      <c r="K7" s="59">
        <v>230</v>
      </c>
      <c r="L7" s="59">
        <v>0</v>
      </c>
      <c r="M7" s="59">
        <v>7</v>
      </c>
      <c r="N7" s="59">
        <v>3</v>
      </c>
      <c r="O7" s="55" t="s">
        <v>27</v>
      </c>
      <c r="P7" s="82">
        <v>92857</v>
      </c>
      <c r="Q7" s="54"/>
      <c r="R7" s="54"/>
      <c r="S7" s="54"/>
    </row>
    <row r="8" spans="1:19" s="34" customFormat="1">
      <c r="A8" s="145" t="s">
        <v>23</v>
      </c>
      <c r="B8" s="154" t="s">
        <v>68</v>
      </c>
      <c r="C8" s="151">
        <v>89907</v>
      </c>
      <c r="D8" s="156">
        <v>4.4999999999999998E-2</v>
      </c>
      <c r="E8" s="156"/>
      <c r="F8" s="157"/>
      <c r="G8" s="156"/>
      <c r="H8" s="154"/>
      <c r="I8" s="151">
        <f>+(C8*(1+(D8+G8)))+F8</f>
        <v>93952.814999999988</v>
      </c>
      <c r="J8" s="153">
        <v>2</v>
      </c>
      <c r="K8" s="153">
        <v>260</v>
      </c>
      <c r="L8" s="153">
        <v>20</v>
      </c>
      <c r="M8" s="153">
        <v>10</v>
      </c>
      <c r="N8" s="153">
        <v>3</v>
      </c>
      <c r="O8" s="154" t="s">
        <v>27</v>
      </c>
      <c r="P8" s="155"/>
      <c r="Q8" s="145"/>
      <c r="R8" s="145"/>
      <c r="S8" s="145"/>
    </row>
    <row r="9" spans="1:19">
      <c r="A9" s="54" t="s">
        <v>109</v>
      </c>
      <c r="B9" s="55"/>
      <c r="C9" s="58">
        <v>73688</v>
      </c>
      <c r="D9" s="57">
        <v>0.11</v>
      </c>
      <c r="E9" s="57">
        <v>0</v>
      </c>
      <c r="F9" s="58"/>
      <c r="G9" s="57"/>
      <c r="H9" s="66" t="s">
        <v>113</v>
      </c>
      <c r="I9" s="56">
        <f>+(C9*(1+(D9+G9)))+F9+3000</f>
        <v>84793.680000000008</v>
      </c>
      <c r="J9" s="59">
        <v>22</v>
      </c>
      <c r="K9" s="59">
        <v>260</v>
      </c>
      <c r="L9" s="59">
        <v>20</v>
      </c>
      <c r="M9" s="59">
        <v>9</v>
      </c>
      <c r="N9" s="59">
        <v>3</v>
      </c>
      <c r="O9" s="55" t="s">
        <v>27</v>
      </c>
      <c r="P9" s="60"/>
      <c r="Q9" s="54"/>
      <c r="R9" s="54"/>
      <c r="S9" s="54"/>
    </row>
    <row r="10" spans="1:19" s="34" customFormat="1">
      <c r="A10" s="54" t="s">
        <v>14</v>
      </c>
      <c r="B10" s="55"/>
      <c r="C10" s="58">
        <v>79315</v>
      </c>
      <c r="D10" s="57">
        <v>0</v>
      </c>
      <c r="E10" s="57"/>
      <c r="F10" s="58">
        <v>0</v>
      </c>
      <c r="G10" s="57"/>
      <c r="H10" s="66"/>
      <c r="I10" s="56">
        <f>+(C10*(1+(D10+G10)))+F10</f>
        <v>79315</v>
      </c>
      <c r="J10" s="59">
        <v>17.5</v>
      </c>
      <c r="K10" s="59">
        <v>260</v>
      </c>
      <c r="L10" s="59"/>
      <c r="M10" s="59"/>
      <c r="N10" s="59"/>
      <c r="O10" s="55"/>
      <c r="P10" s="60"/>
      <c r="Q10" s="54"/>
      <c r="R10" s="54"/>
      <c r="S10" s="54"/>
    </row>
    <row r="11" spans="1:19" s="34" customFormat="1">
      <c r="A11" s="54" t="s">
        <v>9</v>
      </c>
      <c r="B11" s="55" t="s">
        <v>53</v>
      </c>
      <c r="C11" s="58">
        <v>71878</v>
      </c>
      <c r="D11" s="57">
        <v>0.1</v>
      </c>
      <c r="E11" s="57"/>
      <c r="F11" s="58"/>
      <c r="G11" s="57"/>
      <c r="H11" s="55" t="s">
        <v>29</v>
      </c>
      <c r="I11" s="56">
        <f>+(C11*(1+(D11+G11)))+F11</f>
        <v>79065.8</v>
      </c>
      <c r="J11" s="59">
        <v>18</v>
      </c>
      <c r="K11" s="59">
        <v>260</v>
      </c>
      <c r="L11" s="59">
        <v>20</v>
      </c>
      <c r="M11" s="59">
        <v>10</v>
      </c>
      <c r="N11" s="59">
        <v>3</v>
      </c>
      <c r="O11" s="55" t="s">
        <v>27</v>
      </c>
      <c r="P11" s="82">
        <v>73685</v>
      </c>
      <c r="Q11" s="54"/>
      <c r="R11" s="54"/>
      <c r="S11" s="54"/>
    </row>
    <row r="12" spans="1:19">
      <c r="A12" s="54" t="s">
        <v>17</v>
      </c>
      <c r="B12" s="55"/>
      <c r="C12" s="56">
        <v>71644</v>
      </c>
      <c r="D12" s="57">
        <v>0.1</v>
      </c>
      <c r="E12" s="57"/>
      <c r="F12" s="58">
        <v>0</v>
      </c>
      <c r="G12" s="57"/>
      <c r="H12" s="142"/>
      <c r="I12" s="56">
        <f>+(C12*(1+(D12+G12)))+F12</f>
        <v>78808.400000000009</v>
      </c>
      <c r="J12" s="59">
        <v>22</v>
      </c>
      <c r="K12" s="59">
        <v>260</v>
      </c>
      <c r="L12" s="59"/>
      <c r="M12" s="59"/>
      <c r="N12" s="72"/>
      <c r="O12" s="55"/>
      <c r="P12" s="82"/>
      <c r="Q12" s="54"/>
      <c r="R12" s="54"/>
      <c r="S12" s="54"/>
    </row>
    <row r="13" spans="1:19">
      <c r="A13" s="54" t="s">
        <v>11</v>
      </c>
      <c r="B13" s="55"/>
      <c r="C13" s="56">
        <v>70152</v>
      </c>
      <c r="D13" s="57">
        <v>0.11</v>
      </c>
      <c r="E13" s="57">
        <v>0.01</v>
      </c>
      <c r="F13" s="58"/>
      <c r="G13" s="57"/>
      <c r="H13" s="55" t="s">
        <v>80</v>
      </c>
      <c r="I13" s="56">
        <f>+(C13*(1+(D13+G13)))+F13</f>
        <v>77868.72</v>
      </c>
      <c r="J13" s="59">
        <v>18</v>
      </c>
      <c r="K13" s="59">
        <v>260</v>
      </c>
      <c r="L13" s="59">
        <v>20</v>
      </c>
      <c r="M13" s="59">
        <v>9</v>
      </c>
      <c r="N13" s="59">
        <v>3</v>
      </c>
      <c r="O13" s="55" t="s">
        <v>27</v>
      </c>
      <c r="P13" s="60"/>
      <c r="Q13" s="54"/>
      <c r="R13" s="54"/>
      <c r="S13" s="54"/>
    </row>
    <row r="14" spans="1:19" s="34" customFormat="1">
      <c r="A14" s="54" t="s">
        <v>16</v>
      </c>
      <c r="B14" s="55"/>
      <c r="C14" s="56">
        <v>70484</v>
      </c>
      <c r="D14" s="57">
        <v>0.08</v>
      </c>
      <c r="E14" s="57"/>
      <c r="F14" s="58">
        <v>0</v>
      </c>
      <c r="G14" s="57"/>
      <c r="H14" s="66"/>
      <c r="I14" s="56">
        <f>+(C14*(1+(D14+G14)))+F14</f>
        <v>76122.720000000001</v>
      </c>
      <c r="J14" s="59">
        <v>21</v>
      </c>
      <c r="K14" s="59">
        <v>260</v>
      </c>
      <c r="L14" s="59"/>
      <c r="M14" s="59"/>
      <c r="N14" s="59"/>
      <c r="O14" s="55"/>
      <c r="P14" s="60"/>
      <c r="Q14" s="54"/>
      <c r="R14" s="54"/>
      <c r="S14" s="54"/>
    </row>
    <row r="15" spans="1:19" s="34" customFormat="1">
      <c r="A15" s="54" t="s">
        <v>24</v>
      </c>
      <c r="B15" s="55"/>
      <c r="C15" s="56">
        <v>66529</v>
      </c>
      <c r="D15" s="57">
        <v>0.08</v>
      </c>
      <c r="E15" s="57"/>
      <c r="F15" s="58">
        <v>0</v>
      </c>
      <c r="G15" s="57"/>
      <c r="H15" s="66"/>
      <c r="I15" s="56">
        <f>+(C15*(1+(D15+G15)))+F15</f>
        <v>71851.320000000007</v>
      </c>
      <c r="J15" s="59">
        <v>3</v>
      </c>
      <c r="K15" s="59">
        <v>260</v>
      </c>
      <c r="L15" s="59"/>
      <c r="M15" s="59"/>
      <c r="N15" s="59"/>
      <c r="O15" s="55"/>
      <c r="P15" s="60"/>
      <c r="Q15" s="54"/>
      <c r="R15" s="54"/>
      <c r="S15" s="54"/>
    </row>
    <row r="16" spans="1:19">
      <c r="A16" s="54" t="s">
        <v>49</v>
      </c>
      <c r="B16" s="55"/>
      <c r="C16" s="56">
        <v>64250</v>
      </c>
      <c r="D16" s="57">
        <v>0.11</v>
      </c>
      <c r="E16" s="57"/>
      <c r="F16" s="58"/>
      <c r="G16" s="57"/>
      <c r="H16" s="55" t="s">
        <v>29</v>
      </c>
      <c r="I16" s="56">
        <f>+(C16*(1+(D16+G16)))+F16</f>
        <v>71317.5</v>
      </c>
      <c r="J16" s="59">
        <v>17</v>
      </c>
      <c r="K16" s="59">
        <v>224</v>
      </c>
      <c r="L16" s="59">
        <v>0</v>
      </c>
      <c r="M16" s="59">
        <v>0</v>
      </c>
      <c r="N16" s="59">
        <v>3</v>
      </c>
      <c r="O16" s="55" t="s">
        <v>27</v>
      </c>
      <c r="P16" s="60"/>
      <c r="Q16" s="54"/>
      <c r="R16" s="54"/>
      <c r="S16" s="54"/>
    </row>
    <row r="17" spans="1:19">
      <c r="A17" s="54" t="s">
        <v>20</v>
      </c>
      <c r="B17" s="55" t="s">
        <v>92</v>
      </c>
      <c r="C17" s="56">
        <v>59071</v>
      </c>
      <c r="D17" s="57">
        <v>0.1</v>
      </c>
      <c r="E17" s="57"/>
      <c r="F17" s="58"/>
      <c r="G17" s="57"/>
      <c r="H17" s="55" t="s">
        <v>119</v>
      </c>
      <c r="I17" s="56">
        <f>+(C17*(1+(D17+G17)))+F17+4000</f>
        <v>68978.100000000006</v>
      </c>
      <c r="J17" s="59">
        <v>4</v>
      </c>
      <c r="K17" s="59">
        <v>260</v>
      </c>
      <c r="L17" s="59">
        <v>20</v>
      </c>
      <c r="M17" s="59">
        <v>7</v>
      </c>
      <c r="N17" s="59">
        <v>3</v>
      </c>
      <c r="O17" s="55" t="s">
        <v>27</v>
      </c>
      <c r="P17" s="60"/>
      <c r="Q17" s="54"/>
      <c r="R17" s="54"/>
      <c r="S17" s="54"/>
    </row>
    <row r="18" spans="1:19">
      <c r="A18" s="54" t="s">
        <v>44</v>
      </c>
      <c r="B18" s="55" t="s">
        <v>53</v>
      </c>
      <c r="C18" s="56">
        <v>59795.360000000001</v>
      </c>
      <c r="D18" s="57">
        <v>0.1</v>
      </c>
      <c r="E18" s="57"/>
      <c r="F18" s="58"/>
      <c r="G18" s="57"/>
      <c r="H18" s="55"/>
      <c r="I18" s="56">
        <f>+(C18*(1+(D18+G18)))+F18</f>
        <v>65774.896000000008</v>
      </c>
      <c r="J18" s="59">
        <v>5</v>
      </c>
      <c r="K18" s="59">
        <v>260</v>
      </c>
      <c r="L18" s="59">
        <v>20</v>
      </c>
      <c r="M18" s="59">
        <v>8</v>
      </c>
      <c r="N18" s="59">
        <v>3</v>
      </c>
      <c r="O18" s="55" t="s">
        <v>27</v>
      </c>
      <c r="P18" s="60"/>
      <c r="Q18" s="54"/>
      <c r="R18" s="54"/>
      <c r="S18" s="54"/>
    </row>
    <row r="19" spans="1:19">
      <c r="A19" s="54" t="s">
        <v>10</v>
      </c>
      <c r="B19" s="55" t="s">
        <v>92</v>
      </c>
      <c r="C19" s="56">
        <v>63801.599999999999</v>
      </c>
      <c r="D19" s="57">
        <v>0</v>
      </c>
      <c r="E19" s="57"/>
      <c r="F19" s="58"/>
      <c r="G19" s="57"/>
      <c r="H19" s="55"/>
      <c r="I19" s="56">
        <f>+(C19*(1+(D19+G19)))+F19</f>
        <v>63801.599999999999</v>
      </c>
      <c r="J19" s="59">
        <v>11</v>
      </c>
      <c r="K19" s="59">
        <v>240</v>
      </c>
      <c r="L19" s="59">
        <v>20</v>
      </c>
      <c r="M19" s="59">
        <v>9</v>
      </c>
      <c r="N19" s="59">
        <v>3</v>
      </c>
      <c r="O19" s="55" t="s">
        <v>27</v>
      </c>
      <c r="P19" s="60"/>
      <c r="Q19" s="54"/>
      <c r="R19" s="54"/>
      <c r="S19" s="54"/>
    </row>
    <row r="20" spans="1:19" s="34" customFormat="1">
      <c r="A20" s="54" t="s">
        <v>21</v>
      </c>
      <c r="B20" s="55" t="s">
        <v>92</v>
      </c>
      <c r="C20" s="56">
        <v>56650</v>
      </c>
      <c r="D20" s="57">
        <v>0</v>
      </c>
      <c r="E20" s="57">
        <v>0</v>
      </c>
      <c r="F20" s="58">
        <v>0</v>
      </c>
      <c r="G20" s="57">
        <v>0</v>
      </c>
      <c r="H20" s="55">
        <v>0</v>
      </c>
      <c r="I20" s="56">
        <f>+(C20*(1+(D20+G20)))+F20</f>
        <v>56650</v>
      </c>
      <c r="J20" s="59">
        <v>30</v>
      </c>
      <c r="K20" s="59">
        <v>260</v>
      </c>
      <c r="L20" s="59">
        <v>15</v>
      </c>
      <c r="M20" s="59">
        <v>8</v>
      </c>
      <c r="N20" s="59">
        <v>3</v>
      </c>
      <c r="O20" s="55" t="s">
        <v>59</v>
      </c>
      <c r="P20" s="60"/>
      <c r="Q20" s="54"/>
      <c r="R20" s="54"/>
      <c r="S20" s="54"/>
    </row>
    <row r="21" spans="1:19">
      <c r="A21" s="54" t="s">
        <v>15</v>
      </c>
      <c r="B21" s="55"/>
      <c r="C21" s="58">
        <v>54327</v>
      </c>
      <c r="D21" s="57">
        <v>0</v>
      </c>
      <c r="E21" s="57"/>
      <c r="F21" s="58">
        <v>0</v>
      </c>
      <c r="G21" s="57"/>
      <c r="H21" s="66"/>
      <c r="I21" s="56">
        <f>+(C21*(1+(D21+G21)))+F21</f>
        <v>54327</v>
      </c>
      <c r="J21" s="59">
        <v>2</v>
      </c>
      <c r="K21" s="59">
        <v>260</v>
      </c>
      <c r="L21" s="59"/>
      <c r="M21" s="59"/>
      <c r="N21" s="59"/>
      <c r="O21" s="55"/>
      <c r="P21" s="60"/>
      <c r="Q21" s="54"/>
      <c r="R21" s="54"/>
      <c r="S21" s="54"/>
    </row>
    <row r="22" spans="1:19">
      <c r="A22" s="54" t="s">
        <v>12</v>
      </c>
      <c r="B22" s="55" t="s">
        <v>67</v>
      </c>
      <c r="C22" s="56">
        <v>52899</v>
      </c>
      <c r="D22" s="57">
        <v>0</v>
      </c>
      <c r="E22" s="57"/>
      <c r="F22" s="58"/>
      <c r="G22" s="57"/>
      <c r="H22" s="55" t="s">
        <v>29</v>
      </c>
      <c r="I22" s="56">
        <f>+(C22*(1+(D22+G22)))+F22</f>
        <v>52899</v>
      </c>
      <c r="J22" s="59" t="s">
        <v>127</v>
      </c>
      <c r="K22" s="59">
        <v>219</v>
      </c>
      <c r="L22" s="59">
        <v>0</v>
      </c>
      <c r="M22" s="59"/>
      <c r="N22" s="59">
        <v>3</v>
      </c>
      <c r="O22" s="55" t="s">
        <v>59</v>
      </c>
      <c r="P22" s="60" t="s">
        <v>128</v>
      </c>
      <c r="Q22" s="54"/>
      <c r="R22" s="54"/>
      <c r="S22" s="54"/>
    </row>
    <row r="23" spans="1:19">
      <c r="A23" s="54" t="s">
        <v>22</v>
      </c>
      <c r="B23" s="55" t="s">
        <v>58</v>
      </c>
      <c r="C23" s="56">
        <v>42144</v>
      </c>
      <c r="D23" s="57"/>
      <c r="E23" s="57"/>
      <c r="F23" s="58"/>
      <c r="G23" s="57"/>
      <c r="H23" s="55"/>
      <c r="I23" s="56">
        <f>+(C23*(1+(D23+G23)))+F23</f>
        <v>42144</v>
      </c>
      <c r="J23" s="59">
        <v>39</v>
      </c>
      <c r="K23" s="59">
        <v>184</v>
      </c>
      <c r="L23" s="59">
        <v>0</v>
      </c>
      <c r="M23" s="59">
        <v>7</v>
      </c>
      <c r="N23" s="59">
        <v>3</v>
      </c>
      <c r="O23" s="55" t="s">
        <v>59</v>
      </c>
      <c r="P23" s="60">
        <v>43198</v>
      </c>
      <c r="Q23" s="54"/>
      <c r="R23" s="54"/>
      <c r="S23" s="54"/>
    </row>
    <row r="24" spans="1:19">
      <c r="A24" s="54" t="s">
        <v>15</v>
      </c>
      <c r="B24" s="55"/>
      <c r="C24" s="56">
        <v>41289</v>
      </c>
      <c r="D24" s="57">
        <v>0</v>
      </c>
      <c r="E24" s="57"/>
      <c r="F24" s="58">
        <v>0</v>
      </c>
      <c r="G24" s="57"/>
      <c r="H24" s="66"/>
      <c r="I24" s="56">
        <f>+(C24*(1+(D24+G24)))+F24</f>
        <v>41289</v>
      </c>
      <c r="J24" s="59">
        <v>1</v>
      </c>
      <c r="K24" s="59">
        <v>260</v>
      </c>
      <c r="L24" s="59"/>
      <c r="M24" s="59"/>
      <c r="N24" s="59"/>
      <c r="O24" s="55"/>
      <c r="P24" s="82"/>
      <c r="Q24" s="54"/>
      <c r="R24" s="54"/>
      <c r="S24" s="54"/>
    </row>
    <row r="25" spans="1:19">
      <c r="A25" s="54" t="s">
        <v>25</v>
      </c>
      <c r="B25" s="55"/>
      <c r="C25" s="56"/>
      <c r="D25" s="57"/>
      <c r="E25" s="57"/>
      <c r="F25" s="58"/>
      <c r="G25" s="57"/>
      <c r="H25" s="55"/>
      <c r="I25" s="56">
        <f>+(C25*(1+(D25+G25)))+F25</f>
        <v>0</v>
      </c>
      <c r="J25" s="141"/>
      <c r="K25" s="95"/>
      <c r="L25" s="95"/>
      <c r="M25" s="95"/>
      <c r="N25" s="95"/>
      <c r="O25" s="55"/>
      <c r="P25" s="60"/>
      <c r="Q25" s="54"/>
      <c r="R25" s="54"/>
      <c r="S25" s="54"/>
    </row>
    <row r="26" spans="1:19" s="45" customFormat="1">
      <c r="A26" s="54" t="s">
        <v>8</v>
      </c>
      <c r="B26" s="55"/>
      <c r="C26" s="56"/>
      <c r="D26" s="57"/>
      <c r="E26" s="57"/>
      <c r="F26" s="58"/>
      <c r="G26" s="57"/>
      <c r="H26" s="55"/>
      <c r="I26" s="56">
        <f>+(C26*(1+(D26+G26)))+F26</f>
        <v>0</v>
      </c>
      <c r="J26" s="59"/>
      <c r="K26" s="59"/>
      <c r="L26" s="59"/>
      <c r="M26" s="59"/>
      <c r="N26" s="59"/>
      <c r="O26" s="55"/>
      <c r="P26" s="60"/>
      <c r="Q26" s="73"/>
      <c r="R26" s="73"/>
      <c r="S26" s="73"/>
    </row>
    <row r="27" spans="1:19">
      <c r="A27" s="54" t="s">
        <v>50</v>
      </c>
      <c r="B27" s="55"/>
      <c r="C27" s="56"/>
      <c r="D27" s="57"/>
      <c r="E27" s="57"/>
      <c r="F27" s="58"/>
      <c r="G27" s="57"/>
      <c r="H27" s="55"/>
      <c r="I27" s="56">
        <f>+(C27*(1+(D27+G27)))+F27</f>
        <v>0</v>
      </c>
      <c r="J27" s="59"/>
      <c r="K27" s="59"/>
      <c r="L27" s="59"/>
      <c r="M27" s="59"/>
      <c r="N27" s="59"/>
      <c r="O27" s="55"/>
      <c r="P27" s="60"/>
      <c r="Q27" s="54"/>
      <c r="R27" s="54"/>
      <c r="S27" s="54"/>
    </row>
    <row r="28" spans="1:19" s="34" customFormat="1">
      <c r="A28" s="54" t="s">
        <v>122</v>
      </c>
      <c r="B28" s="56"/>
      <c r="C28" s="57"/>
      <c r="D28" s="58"/>
      <c r="E28" s="57"/>
      <c r="F28" s="66"/>
      <c r="G28" s="89"/>
      <c r="H28" s="59"/>
      <c r="I28" s="95"/>
      <c r="J28" s="95"/>
      <c r="K28" s="95"/>
      <c r="L28" s="96"/>
      <c r="M28" s="55"/>
      <c r="N28" s="54"/>
      <c r="O28" s="56"/>
      <c r="P28" s="54"/>
      <c r="Q28" s="54"/>
      <c r="R28" s="54"/>
      <c r="S28" s="54"/>
    </row>
    <row r="29" spans="1:19" s="34" customFormat="1">
      <c r="A29" s="54" t="s">
        <v>121</v>
      </c>
      <c r="B29" s="56"/>
      <c r="C29" s="57"/>
      <c r="D29" s="58"/>
      <c r="E29" s="57"/>
      <c r="F29" s="66"/>
      <c r="G29" s="89"/>
      <c r="H29" s="59"/>
      <c r="I29" s="105"/>
      <c r="J29" s="59"/>
      <c r="K29" s="59"/>
      <c r="L29" s="59"/>
      <c r="M29" s="55"/>
      <c r="N29" s="60"/>
      <c r="O29" s="54"/>
      <c r="P29" s="54"/>
      <c r="Q29" s="54"/>
      <c r="R29" s="54"/>
      <c r="S29" s="54"/>
    </row>
    <row r="31" spans="1:19" s="34" customFormat="1">
      <c r="A31" s="8"/>
      <c r="B31" s="1"/>
      <c r="C31" s="9"/>
      <c r="D31" s="11"/>
      <c r="E31" s="11"/>
      <c r="F31" s="10"/>
      <c r="G31" s="11"/>
      <c r="H31" s="1"/>
      <c r="I31" s="9"/>
      <c r="J31" s="14"/>
      <c r="K31" s="13"/>
      <c r="L31" s="13"/>
      <c r="M31" s="13"/>
      <c r="N31" s="13"/>
      <c r="O31" s="1"/>
      <c r="P31" s="22"/>
      <c r="Q31" s="35"/>
    </row>
    <row r="32" spans="1:19">
      <c r="J32" s="25"/>
      <c r="K32" s="25"/>
      <c r="L32" s="25"/>
      <c r="M32" s="25"/>
      <c r="N32" s="25"/>
      <c r="Q32" s="9"/>
    </row>
    <row r="33" spans="10:18">
      <c r="J33" s="25"/>
      <c r="K33" s="25"/>
      <c r="L33" s="25"/>
      <c r="M33" s="25"/>
      <c r="N33" s="25"/>
      <c r="Q33" s="9"/>
    </row>
    <row r="34" spans="10:18">
      <c r="J34" s="25"/>
      <c r="K34" s="25"/>
      <c r="L34" s="25"/>
      <c r="M34" s="25"/>
      <c r="N34" s="25"/>
      <c r="Q34" s="9"/>
    </row>
    <row r="35" spans="10:18">
      <c r="J35" s="25"/>
      <c r="K35" s="25"/>
      <c r="L35" s="25"/>
      <c r="M35" s="25"/>
      <c r="N35" s="25"/>
      <c r="Q35" s="9"/>
    </row>
    <row r="36" spans="10:18">
      <c r="J36" s="25"/>
      <c r="K36" s="25"/>
      <c r="L36" s="25"/>
      <c r="M36" s="25"/>
      <c r="N36" s="25"/>
      <c r="Q36" s="9"/>
    </row>
    <row r="37" spans="10:18">
      <c r="J37" s="25"/>
      <c r="K37" s="25"/>
      <c r="L37" s="25"/>
      <c r="M37" s="25"/>
      <c r="N37" s="25"/>
      <c r="Q37" s="9"/>
    </row>
    <row r="38" spans="10:18">
      <c r="J38" s="25"/>
      <c r="K38" s="25"/>
      <c r="L38" s="25"/>
      <c r="M38" s="25"/>
      <c r="N38" s="26"/>
      <c r="P38" s="23"/>
      <c r="Q38" s="9"/>
    </row>
    <row r="39" spans="10:18">
      <c r="J39" s="25"/>
      <c r="K39" s="25"/>
      <c r="L39" s="25"/>
      <c r="M39" s="25"/>
      <c r="N39" s="25"/>
      <c r="Q39" s="9"/>
    </row>
    <row r="40" spans="10:18">
      <c r="J40" s="25"/>
      <c r="K40" s="25"/>
      <c r="L40" s="25"/>
      <c r="M40" s="25"/>
      <c r="N40" s="26"/>
      <c r="Q40" s="9"/>
    </row>
    <row r="41" spans="10:18">
      <c r="J41" s="25"/>
      <c r="K41" s="25"/>
      <c r="L41" s="25"/>
      <c r="M41" s="25"/>
      <c r="N41" s="25"/>
      <c r="Q41" s="9"/>
    </row>
    <row r="42" spans="10:18">
      <c r="J42" s="25"/>
      <c r="K42" s="25"/>
      <c r="L42" s="25"/>
      <c r="M42" s="25"/>
      <c r="N42" s="26"/>
      <c r="Q42" s="9"/>
    </row>
    <row r="43" spans="10:18">
      <c r="J43" s="25"/>
      <c r="K43" s="25"/>
      <c r="L43" s="25"/>
      <c r="M43" s="25"/>
      <c r="N43" s="25"/>
      <c r="P43" s="23"/>
      <c r="Q43" s="9"/>
    </row>
    <row r="44" spans="10:18">
      <c r="J44" s="25"/>
      <c r="K44" s="25"/>
      <c r="L44" s="25"/>
      <c r="M44" s="25"/>
      <c r="N44" s="25"/>
      <c r="Q44" s="9"/>
    </row>
    <row r="45" spans="10:18">
      <c r="J45" s="25"/>
      <c r="K45" s="25"/>
      <c r="L45" s="25"/>
      <c r="M45" s="25"/>
      <c r="N45" s="25"/>
      <c r="Q45" s="9"/>
    </row>
    <row r="46" spans="10:18">
      <c r="J46" s="25"/>
      <c r="K46" s="25"/>
      <c r="L46" s="25"/>
      <c r="M46" s="25"/>
      <c r="N46" s="25"/>
      <c r="Q46" s="9"/>
    </row>
    <row r="47" spans="10:18">
      <c r="J47" s="25"/>
      <c r="K47" s="25"/>
      <c r="L47" s="25"/>
      <c r="M47" s="25"/>
      <c r="N47" s="25"/>
      <c r="P47" s="23"/>
      <c r="R47" s="15"/>
    </row>
    <row r="48" spans="10:18">
      <c r="J48" s="25"/>
      <c r="K48" s="25"/>
      <c r="L48" s="25"/>
      <c r="M48" s="25"/>
      <c r="N48" s="25"/>
      <c r="Q48" s="9"/>
    </row>
    <row r="49" spans="1:17">
      <c r="J49" s="25"/>
      <c r="K49" s="25"/>
      <c r="L49" s="25"/>
      <c r="M49" s="25"/>
      <c r="N49" s="25"/>
      <c r="Q49" s="9"/>
    </row>
    <row r="50" spans="1:17">
      <c r="J50" s="25"/>
      <c r="K50" s="25"/>
      <c r="L50" s="25"/>
      <c r="M50" s="25"/>
      <c r="N50" s="25"/>
      <c r="Q50" s="9"/>
    </row>
    <row r="51" spans="1:17">
      <c r="J51" s="25"/>
      <c r="K51" s="25"/>
      <c r="L51" s="25"/>
      <c r="M51" s="25"/>
      <c r="N51" s="25"/>
      <c r="Q51" s="9"/>
    </row>
    <row r="52" spans="1:17">
      <c r="J52" s="25"/>
      <c r="K52" s="25"/>
      <c r="L52" s="25"/>
      <c r="M52" s="25"/>
      <c r="N52" s="25"/>
      <c r="Q52" s="9"/>
    </row>
    <row r="53" spans="1:17">
      <c r="J53" s="25"/>
      <c r="K53" s="25"/>
      <c r="L53" s="25"/>
      <c r="M53" s="25"/>
      <c r="N53" s="25"/>
      <c r="Q53" s="9"/>
    </row>
    <row r="54" spans="1:17">
      <c r="J54" s="25"/>
      <c r="K54" s="25"/>
      <c r="L54" s="25"/>
      <c r="M54" s="25"/>
      <c r="N54" s="25"/>
      <c r="P54" s="23"/>
      <c r="Q54" s="9"/>
    </row>
    <row r="55" spans="1:17">
      <c r="J55" s="25"/>
      <c r="K55" s="25"/>
      <c r="L55" s="25"/>
      <c r="M55" s="25"/>
      <c r="N55" s="25"/>
      <c r="P55" s="23"/>
      <c r="Q55" s="9"/>
    </row>
    <row r="56" spans="1:17">
      <c r="J56" s="25"/>
      <c r="K56" s="25"/>
      <c r="L56" s="25"/>
      <c r="M56" s="25"/>
      <c r="N56" s="25"/>
    </row>
    <row r="57" spans="1:17">
      <c r="J57" s="25"/>
      <c r="K57" s="25"/>
      <c r="L57" s="25"/>
      <c r="M57" s="25"/>
      <c r="N57" s="25"/>
    </row>
    <row r="58" spans="1:17">
      <c r="J58" s="25"/>
      <c r="K58" s="25"/>
      <c r="L58" s="25"/>
      <c r="M58" s="25"/>
      <c r="N58" s="25"/>
      <c r="P58" s="23"/>
    </row>
    <row r="59" spans="1:17">
      <c r="J59" s="25"/>
      <c r="K59" s="25"/>
      <c r="L59" s="25"/>
      <c r="M59" s="25"/>
      <c r="N59" s="25"/>
    </row>
    <row r="60" spans="1:17">
      <c r="A60" s="2"/>
      <c r="B60" s="21"/>
      <c r="C60" s="3"/>
      <c r="D60" s="19"/>
      <c r="F60" s="5"/>
      <c r="G60" s="7"/>
      <c r="H60" s="4"/>
      <c r="J60" s="27"/>
      <c r="K60" s="27"/>
      <c r="L60" s="27"/>
      <c r="M60" s="27"/>
      <c r="N60" s="25"/>
    </row>
    <row r="61" spans="1:17">
      <c r="A61" s="2"/>
      <c r="B61" s="21"/>
      <c r="C61" s="3"/>
      <c r="D61" s="19"/>
      <c r="E61" s="7"/>
      <c r="F61" s="5"/>
      <c r="G61" s="7"/>
      <c r="H61" s="4"/>
      <c r="J61" s="27"/>
      <c r="K61" s="27"/>
      <c r="L61" s="27"/>
      <c r="M61" s="27"/>
      <c r="N61" s="25"/>
    </row>
    <row r="62" spans="1:17">
      <c r="A62" s="2"/>
      <c r="B62" s="21"/>
      <c r="C62" s="3"/>
      <c r="D62" s="19"/>
      <c r="F62" s="5"/>
      <c r="G62" s="7"/>
      <c r="H62" s="16"/>
      <c r="J62" s="27"/>
      <c r="K62" s="27"/>
      <c r="L62" s="27"/>
      <c r="M62" s="27"/>
      <c r="N62" s="25"/>
    </row>
    <row r="63" spans="1:17">
      <c r="A63" s="2"/>
      <c r="B63" s="21"/>
      <c r="C63" s="3"/>
      <c r="D63" s="19"/>
      <c r="F63" s="5"/>
      <c r="G63" s="7"/>
      <c r="H63" s="4"/>
      <c r="J63" s="27"/>
      <c r="K63" s="27"/>
      <c r="L63" s="27"/>
      <c r="M63" s="27"/>
      <c r="N63" s="25"/>
    </row>
    <row r="64" spans="1:17">
      <c r="A64" s="2"/>
      <c r="B64" s="21"/>
      <c r="C64" s="3"/>
      <c r="D64" s="19"/>
      <c r="F64" s="5"/>
      <c r="G64" s="7"/>
      <c r="H64" s="4"/>
      <c r="J64" s="27"/>
      <c r="K64" s="27"/>
      <c r="L64" s="27"/>
      <c r="M64" s="27"/>
      <c r="N64" s="25"/>
    </row>
    <row r="65" spans="1:16">
      <c r="A65" s="2"/>
      <c r="B65" s="21"/>
      <c r="C65" s="3"/>
      <c r="D65" s="19"/>
      <c r="E65" s="7"/>
      <c r="F65" s="5"/>
      <c r="G65" s="7"/>
      <c r="H65" s="4"/>
      <c r="J65" s="27"/>
      <c r="K65" s="27"/>
      <c r="L65" s="27"/>
      <c r="M65" s="27"/>
      <c r="N65" s="25"/>
    </row>
    <row r="66" spans="1:16">
      <c r="A66" s="2"/>
      <c r="B66" s="21"/>
      <c r="C66" s="3"/>
      <c r="D66" s="19"/>
      <c r="E66" s="7"/>
      <c r="F66" s="5"/>
      <c r="G66" s="7"/>
      <c r="H66" s="4"/>
      <c r="J66" s="27"/>
      <c r="K66" s="27"/>
      <c r="L66" s="27"/>
      <c r="M66" s="27"/>
      <c r="N66" s="25"/>
    </row>
    <row r="67" spans="1:16">
      <c r="A67" s="2"/>
      <c r="B67" s="21"/>
      <c r="C67" s="3"/>
      <c r="D67" s="19"/>
      <c r="E67" s="7"/>
      <c r="F67" s="5"/>
      <c r="G67" s="7"/>
      <c r="H67" s="4"/>
      <c r="J67" s="27"/>
      <c r="K67" s="27"/>
      <c r="L67" s="27"/>
      <c r="M67" s="27"/>
      <c r="N67" s="25"/>
    </row>
    <row r="68" spans="1:16">
      <c r="A68" s="2"/>
      <c r="B68" s="21"/>
      <c r="C68" s="3"/>
      <c r="D68" s="19"/>
      <c r="E68" s="7"/>
      <c r="F68" s="5"/>
      <c r="G68" s="7"/>
      <c r="H68" s="4"/>
      <c r="J68" s="27"/>
      <c r="K68" s="27"/>
      <c r="L68" s="27"/>
      <c r="M68" s="27"/>
      <c r="N68" s="26"/>
      <c r="P68" s="24"/>
    </row>
    <row r="69" spans="1:16">
      <c r="A69" s="2"/>
      <c r="B69" s="21"/>
      <c r="C69" s="3"/>
      <c r="D69" s="19"/>
      <c r="E69" s="7"/>
      <c r="F69" s="5"/>
      <c r="G69" s="7"/>
      <c r="H69" s="4"/>
      <c r="J69" s="27"/>
      <c r="K69" s="27"/>
      <c r="L69" s="27"/>
      <c r="M69" s="27"/>
      <c r="N69" s="25"/>
    </row>
    <row r="70" spans="1:16">
      <c r="A70" s="2"/>
      <c r="B70" s="21"/>
      <c r="C70" s="3"/>
      <c r="D70" s="19"/>
      <c r="E70" s="7"/>
      <c r="F70" s="5"/>
      <c r="G70" s="7"/>
      <c r="H70" s="4"/>
      <c r="J70" s="27"/>
      <c r="K70" s="27"/>
      <c r="L70" s="27"/>
      <c r="M70" s="27"/>
      <c r="N70" s="25"/>
    </row>
    <row r="71" spans="1:16">
      <c r="J71" s="25"/>
      <c r="K71" s="25"/>
      <c r="L71" s="25"/>
      <c r="M71" s="25"/>
      <c r="N71" s="25"/>
    </row>
    <row r="72" spans="1:16">
      <c r="J72" s="25"/>
      <c r="K72" s="25"/>
      <c r="L72" s="25"/>
      <c r="M72" s="25"/>
      <c r="N72" s="25"/>
    </row>
    <row r="73" spans="1:16">
      <c r="F73" s="5"/>
      <c r="J73" s="25"/>
      <c r="K73" s="25"/>
      <c r="L73" s="25"/>
      <c r="M73" s="25"/>
      <c r="N73" s="25"/>
    </row>
    <row r="74" spans="1:16">
      <c r="J74" s="25"/>
      <c r="K74" s="25"/>
      <c r="L74" s="25"/>
      <c r="M74" s="25"/>
      <c r="N74" s="25"/>
    </row>
    <row r="75" spans="1:16">
      <c r="J75" s="25"/>
      <c r="K75" s="25"/>
      <c r="L75" s="25"/>
      <c r="M75" s="25"/>
      <c r="N75" s="25"/>
    </row>
    <row r="76" spans="1:16">
      <c r="J76" s="25"/>
      <c r="K76" s="25"/>
      <c r="L76" s="25"/>
      <c r="M76" s="25"/>
      <c r="N76" s="25"/>
    </row>
    <row r="77" spans="1:16">
      <c r="J77" s="25"/>
      <c r="K77" s="25"/>
      <c r="L77" s="25"/>
      <c r="M77" s="25"/>
      <c r="N77" s="25"/>
      <c r="P77" s="23"/>
    </row>
    <row r="78" spans="1:16">
      <c r="J78" s="25"/>
      <c r="K78" s="25"/>
      <c r="L78" s="25"/>
      <c r="M78" s="25"/>
      <c r="N78" s="25"/>
    </row>
    <row r="79" spans="1:16">
      <c r="J79" s="25"/>
      <c r="K79" s="25"/>
      <c r="L79" s="25"/>
      <c r="M79" s="25"/>
      <c r="N79" s="25"/>
      <c r="P79" s="23"/>
    </row>
    <row r="80" spans="1:16">
      <c r="J80" s="25"/>
      <c r="K80" s="25"/>
      <c r="L80" s="25"/>
      <c r="M80" s="25"/>
      <c r="N80" s="25"/>
    </row>
    <row r="81" spans="1:16">
      <c r="J81" s="25"/>
      <c r="K81" s="25"/>
      <c r="L81" s="25"/>
      <c r="M81" s="25"/>
      <c r="N81" s="25"/>
    </row>
    <row r="82" spans="1:16">
      <c r="J82" s="25"/>
      <c r="K82" s="25"/>
      <c r="L82" s="25"/>
      <c r="M82" s="25"/>
      <c r="N82" s="25"/>
    </row>
    <row r="83" spans="1:16">
      <c r="J83" s="25"/>
      <c r="K83" s="25"/>
      <c r="L83" s="25"/>
      <c r="M83" s="25"/>
      <c r="N83" s="25"/>
    </row>
    <row r="84" spans="1:16">
      <c r="J84" s="25"/>
      <c r="K84" s="25"/>
      <c r="L84" s="25"/>
      <c r="M84" s="25"/>
      <c r="N84" s="25"/>
    </row>
    <row r="85" spans="1:16">
      <c r="J85" s="25"/>
      <c r="K85" s="25"/>
      <c r="L85" s="25"/>
      <c r="M85" s="25"/>
      <c r="N85" s="25"/>
    </row>
    <row r="86" spans="1:16">
      <c r="J86" s="25"/>
      <c r="K86" s="25"/>
      <c r="L86" s="25"/>
      <c r="M86" s="25"/>
      <c r="N86" s="25"/>
    </row>
    <row r="87" spans="1:16">
      <c r="J87" s="25"/>
      <c r="K87" s="25"/>
      <c r="L87" s="25"/>
      <c r="M87" s="25"/>
      <c r="N87" s="25"/>
    </row>
    <row r="88" spans="1:16">
      <c r="J88" s="25"/>
      <c r="K88" s="25"/>
      <c r="L88" s="25"/>
      <c r="M88" s="25"/>
      <c r="N88" s="25"/>
    </row>
    <row r="89" spans="1:16">
      <c r="J89" s="25"/>
      <c r="K89" s="25"/>
      <c r="L89" s="25"/>
      <c r="M89" s="25"/>
      <c r="N89" s="25"/>
    </row>
    <row r="90" spans="1:16">
      <c r="J90" s="25"/>
      <c r="K90" s="25"/>
      <c r="L90" s="25"/>
      <c r="M90" s="25"/>
      <c r="N90" s="25"/>
    </row>
    <row r="91" spans="1:16">
      <c r="J91" s="25"/>
      <c r="K91" s="25"/>
      <c r="L91" s="25"/>
      <c r="M91" s="25"/>
      <c r="N91" s="25"/>
      <c r="P91" s="23"/>
    </row>
    <row r="92" spans="1:16">
      <c r="C92" s="10"/>
      <c r="J92" s="25"/>
      <c r="K92" s="25"/>
      <c r="L92" s="25"/>
      <c r="M92" s="25"/>
      <c r="N92" s="25"/>
    </row>
    <row r="93" spans="1:16">
      <c r="J93" s="25"/>
      <c r="K93" s="25"/>
      <c r="L93" s="25"/>
      <c r="M93" s="25"/>
      <c r="N93" s="25"/>
    </row>
    <row r="94" spans="1:16">
      <c r="J94" s="25"/>
      <c r="K94" s="25"/>
      <c r="L94" s="25"/>
      <c r="M94" s="25"/>
      <c r="N94" s="25"/>
    </row>
    <row r="95" spans="1:16">
      <c r="J95" s="25"/>
      <c r="K95" s="25"/>
      <c r="L95" s="25"/>
      <c r="M95" s="25"/>
      <c r="N95" s="25"/>
      <c r="P95" s="23"/>
    </row>
    <row r="96" spans="1:16">
      <c r="A96" s="2"/>
      <c r="C96" s="3"/>
      <c r="D96" s="19"/>
      <c r="E96" s="7"/>
      <c r="F96" s="5"/>
      <c r="H96" s="8"/>
      <c r="J96" s="25"/>
      <c r="K96" s="25"/>
      <c r="L96" s="25"/>
      <c r="M96" s="25"/>
      <c r="N96" s="25"/>
    </row>
    <row r="97" spans="1:16">
      <c r="A97" s="2"/>
      <c r="B97" s="21"/>
      <c r="C97" s="3"/>
      <c r="D97" s="19"/>
      <c r="E97" s="7"/>
      <c r="F97" s="17"/>
      <c r="G97" s="7"/>
      <c r="H97" s="2"/>
      <c r="J97" s="25"/>
      <c r="K97" s="25"/>
      <c r="L97" s="25"/>
      <c r="M97" s="25"/>
      <c r="N97" s="25"/>
    </row>
    <row r="98" spans="1:16">
      <c r="A98" s="2"/>
      <c r="B98" s="21"/>
      <c r="C98" s="3"/>
      <c r="D98" s="19"/>
      <c r="E98" s="7"/>
      <c r="F98" s="17"/>
      <c r="G98" s="7"/>
      <c r="H98" s="18"/>
      <c r="J98" s="27"/>
      <c r="K98" s="27"/>
      <c r="L98" s="27"/>
      <c r="M98" s="25"/>
      <c r="N98" s="25"/>
    </row>
    <row r="99" spans="1:16">
      <c r="A99" s="2"/>
      <c r="C99" s="3"/>
      <c r="D99" s="19"/>
      <c r="E99" s="7"/>
      <c r="F99" s="5"/>
      <c r="H99" s="8"/>
      <c r="J99" s="25"/>
      <c r="K99" s="25"/>
      <c r="L99" s="25"/>
      <c r="M99" s="25"/>
      <c r="N99" s="25"/>
    </row>
    <row r="100" spans="1:16">
      <c r="A100" s="2"/>
      <c r="B100" s="21"/>
      <c r="C100" s="3"/>
      <c r="D100" s="19"/>
      <c r="E100" s="7"/>
      <c r="F100" s="17"/>
      <c r="G100" s="7"/>
      <c r="H100" s="18"/>
      <c r="J100" s="27"/>
      <c r="K100" s="27"/>
      <c r="L100" s="27"/>
      <c r="M100" s="25"/>
      <c r="N100" s="25"/>
    </row>
    <row r="101" spans="1:16">
      <c r="A101" s="2"/>
      <c r="B101" s="21"/>
      <c r="C101" s="3"/>
      <c r="D101" s="19"/>
      <c r="E101" s="7"/>
      <c r="F101" s="17"/>
      <c r="G101" s="7"/>
      <c r="H101" s="18"/>
      <c r="J101" s="27"/>
      <c r="K101" s="27"/>
      <c r="L101" s="27"/>
      <c r="M101" s="25"/>
      <c r="N101" s="25"/>
    </row>
    <row r="102" spans="1:16">
      <c r="A102" s="2"/>
      <c r="C102" s="3"/>
      <c r="D102" s="19"/>
      <c r="E102" s="7"/>
      <c r="F102" s="5"/>
      <c r="H102" s="18"/>
      <c r="J102" s="25"/>
      <c r="K102" s="25"/>
      <c r="L102" s="25"/>
      <c r="M102" s="25"/>
      <c r="N102" s="25"/>
    </row>
    <row r="103" spans="1:16">
      <c r="A103" s="2"/>
      <c r="B103" s="21"/>
      <c r="C103" s="3"/>
      <c r="D103" s="19"/>
      <c r="E103" s="7"/>
      <c r="F103" s="17"/>
      <c r="G103" s="7"/>
      <c r="H103" s="18"/>
      <c r="J103" s="27"/>
      <c r="K103" s="27"/>
      <c r="L103" s="27"/>
      <c r="M103" s="25"/>
      <c r="N103" s="25"/>
    </row>
    <row r="104" spans="1:16">
      <c r="A104" s="2"/>
      <c r="B104" s="21"/>
      <c r="C104" s="3"/>
      <c r="D104" s="19"/>
      <c r="E104" s="7"/>
      <c r="F104" s="6"/>
      <c r="G104" s="6"/>
      <c r="H104" s="6"/>
      <c r="J104" s="27"/>
      <c r="K104" s="27"/>
      <c r="L104" s="27"/>
      <c r="M104" s="25"/>
      <c r="N104" s="25"/>
    </row>
    <row r="105" spans="1:16">
      <c r="A105" s="2"/>
      <c r="B105" s="21"/>
      <c r="C105" s="3"/>
      <c r="D105" s="19"/>
      <c r="E105" s="7"/>
      <c r="F105" s="6"/>
      <c r="G105" s="6"/>
      <c r="H105" s="6"/>
      <c r="J105" s="27"/>
      <c r="K105" s="27"/>
      <c r="L105" s="27"/>
      <c r="M105" s="25"/>
      <c r="N105" s="25"/>
    </row>
    <row r="106" spans="1:16">
      <c r="A106" s="2"/>
      <c r="B106" s="21"/>
      <c r="C106" s="3"/>
      <c r="D106" s="19"/>
      <c r="E106" s="7"/>
      <c r="F106" s="6"/>
      <c r="G106" s="6"/>
      <c r="H106" s="6"/>
      <c r="J106" s="27"/>
      <c r="K106" s="27"/>
      <c r="L106" s="27"/>
      <c r="M106" s="25"/>
      <c r="N106" s="25"/>
    </row>
    <row r="107" spans="1:16">
      <c r="E107" s="7"/>
      <c r="F107" s="17"/>
      <c r="J107" s="25"/>
      <c r="K107" s="25"/>
      <c r="L107" s="25"/>
      <c r="M107" s="25"/>
      <c r="N107" s="25"/>
    </row>
    <row r="108" spans="1:16">
      <c r="F108" s="17"/>
      <c r="J108" s="25"/>
      <c r="K108" s="25"/>
      <c r="L108" s="25"/>
      <c r="M108" s="25"/>
      <c r="N108" s="25"/>
    </row>
    <row r="109" spans="1:16">
      <c r="E109" s="7"/>
      <c r="F109" s="17"/>
      <c r="J109" s="25"/>
      <c r="K109" s="25"/>
      <c r="L109" s="25"/>
      <c r="M109" s="25"/>
      <c r="N109" s="26"/>
      <c r="P109" s="23"/>
    </row>
    <row r="110" spans="1:16">
      <c r="J110" s="25"/>
      <c r="K110" s="25"/>
      <c r="L110" s="25"/>
      <c r="M110" s="25"/>
      <c r="N110" s="25"/>
    </row>
    <row r="111" spans="1:16">
      <c r="J111" s="25"/>
      <c r="K111" s="25"/>
      <c r="L111" s="25"/>
      <c r="M111" s="25"/>
      <c r="N111" s="25"/>
    </row>
    <row r="112" spans="1:16">
      <c r="J112" s="25"/>
      <c r="K112" s="25"/>
      <c r="L112" s="25"/>
      <c r="M112" s="25"/>
      <c r="N112" s="25"/>
    </row>
    <row r="113" spans="1:18">
      <c r="J113" s="25"/>
      <c r="K113" s="25"/>
      <c r="L113" s="25"/>
      <c r="M113" s="25"/>
      <c r="N113" s="25"/>
    </row>
    <row r="114" spans="1:18" s="1" customFormat="1">
      <c r="A114" s="8"/>
      <c r="C114" s="9"/>
      <c r="D114" s="11"/>
      <c r="E114" s="11"/>
      <c r="F114" s="10"/>
      <c r="G114" s="11"/>
      <c r="I114" s="9"/>
      <c r="J114" s="25"/>
      <c r="K114" s="25"/>
      <c r="L114" s="25"/>
      <c r="M114" s="25"/>
      <c r="N114" s="25"/>
      <c r="P114" s="22"/>
      <c r="Q114" s="8"/>
      <c r="R114" s="8"/>
    </row>
    <row r="115" spans="1:18" s="1" customFormat="1">
      <c r="A115" s="8"/>
      <c r="C115" s="9"/>
      <c r="D115" s="11"/>
      <c r="E115" s="11"/>
      <c r="F115" s="10"/>
      <c r="G115" s="11"/>
      <c r="I115" s="9"/>
      <c r="J115" s="25"/>
      <c r="K115" s="25"/>
      <c r="L115" s="25"/>
      <c r="M115" s="25"/>
      <c r="N115" s="25"/>
      <c r="P115" s="22"/>
      <c r="Q115" s="8"/>
      <c r="R115" s="8"/>
    </row>
    <row r="116" spans="1:18" s="1" customFormat="1">
      <c r="A116" s="8"/>
      <c r="C116" s="9"/>
      <c r="D116" s="11"/>
      <c r="E116" s="11"/>
      <c r="F116" s="10"/>
      <c r="G116" s="11"/>
      <c r="I116" s="9"/>
      <c r="J116" s="25"/>
      <c r="K116" s="25"/>
      <c r="L116" s="25"/>
      <c r="M116" s="25"/>
      <c r="N116" s="25"/>
      <c r="P116" s="22"/>
      <c r="Q116" s="8"/>
      <c r="R116" s="8"/>
    </row>
  </sheetData>
  <autoFilter ref="A4:P31" xr:uid="{00000000-0009-0000-0000-000003000000}">
    <sortState xmlns:xlrd2="http://schemas.microsoft.com/office/spreadsheetml/2017/richdata2" ref="A5:P28">
      <sortCondition ref="A4:A28"/>
    </sortState>
  </autoFilter>
  <sortState xmlns:xlrd2="http://schemas.microsoft.com/office/spreadsheetml/2017/richdata2" ref="A5:P29">
    <sortCondition descending="1" ref="I5:I29"/>
  </sortState>
  <mergeCells count="1">
    <mergeCell ref="A1:P1"/>
  </mergeCells>
  <printOptions gridLines="1"/>
  <pageMargins left="0.5" right="0.25" top="0.5" bottom="0.5" header="0.25" footer="0.5"/>
  <pageSetup paperSize="5" scale="69" fitToHeight="0" orientation="landscape" r:id="rId1"/>
  <headerFooter alignWithMargins="0">
    <oddHeader>&amp;L&amp;"Arial,Bold"Use discretion when distributing!   Sensitive Information!&amp;R&amp;"Arial,Bold"Use discretion when distributing!   Sensitive Information!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Principals</vt:lpstr>
      <vt:lpstr>Supt</vt:lpstr>
      <vt:lpstr>Treasurer</vt:lpstr>
      <vt:lpstr>Curriculum Director</vt:lpstr>
      <vt:lpstr>Special Ed Director</vt:lpstr>
      <vt:lpstr>Business Manager</vt:lpstr>
      <vt:lpstr>Technology Director</vt:lpstr>
      <vt:lpstr>'Business Manager'!Print_Titles</vt:lpstr>
      <vt:lpstr>'Curriculum Director'!Print_Titles</vt:lpstr>
      <vt:lpstr>Principals!Print_Titles</vt:lpstr>
      <vt:lpstr>'Special Ed Director'!Print_Titles</vt:lpstr>
      <vt:lpstr>Supt!Print_Titles</vt:lpstr>
      <vt:lpstr>'Technology Director'!Print_Titles</vt:lpstr>
      <vt:lpstr>Treasurer!Print_Titles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Auglaize County ESC</dc:creator>
  <cp:lastModifiedBy>Michael.Watkins</cp:lastModifiedBy>
  <cp:lastPrinted>2019-03-17T16:11:23Z</cp:lastPrinted>
  <dcterms:created xsi:type="dcterms:W3CDTF">2006-05-04T17:02:23Z</dcterms:created>
  <dcterms:modified xsi:type="dcterms:W3CDTF">2019-07-18T18:22:40Z</dcterms:modified>
</cp:coreProperties>
</file>