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elson\Desktop\"/>
    </mc:Choice>
  </mc:AlternateContent>
  <bookViews>
    <workbookView xWindow="0" yWindow="0" windowWidth="28800" windowHeight="11505" activeTab="5"/>
  </bookViews>
  <sheets>
    <sheet name="EXAMPLE" sheetId="11" r:id="rId1"/>
    <sheet name="1STQRTR24" sheetId="7" r:id="rId2"/>
    <sheet name="2NDQRTR24" sheetId="8" r:id="rId3"/>
    <sheet name="3RDQRTR24" sheetId="9" r:id="rId4"/>
    <sheet name="4THQRTR24" sheetId="12" r:id="rId5"/>
    <sheet name="CALENDAR YEAR END TOTALS" sheetId="13" r:id="rId6"/>
  </sheets>
  <calcPr calcId="162913"/>
</workbook>
</file>

<file path=xl/calcChain.xml><?xml version="1.0" encoding="utf-8"?>
<calcChain xmlns="http://schemas.openxmlformats.org/spreadsheetml/2006/main">
  <c r="B22" i="7" l="1"/>
  <c r="J37" i="13"/>
  <c r="I37" i="13"/>
  <c r="H37" i="13"/>
  <c r="G37" i="13"/>
  <c r="E37" i="13"/>
  <c r="D37" i="13"/>
  <c r="C37" i="13"/>
  <c r="K38" i="13" s="1"/>
  <c r="B37" i="13"/>
  <c r="K36" i="13"/>
  <c r="K35" i="13"/>
  <c r="K34" i="13"/>
  <c r="K33" i="13"/>
  <c r="K32" i="13"/>
  <c r="K31" i="13"/>
  <c r="K37" i="13" s="1"/>
  <c r="I16" i="13"/>
  <c r="B6" i="7"/>
  <c r="I5" i="7"/>
  <c r="E6" i="9" l="1"/>
  <c r="F6" i="9"/>
  <c r="D6" i="9"/>
  <c r="C6" i="9"/>
  <c r="B6" i="9"/>
  <c r="F22" i="7" l="1"/>
  <c r="H5" i="7"/>
  <c r="C6" i="7"/>
  <c r="C14" i="7" s="1"/>
  <c r="D6" i="7"/>
  <c r="E6" i="7"/>
  <c r="F6" i="7"/>
  <c r="G6" i="7"/>
  <c r="G14" i="7" s="1"/>
  <c r="H7" i="7"/>
  <c r="H8" i="7"/>
  <c r="H9" i="7"/>
  <c r="B8" i="13" s="1"/>
  <c r="H10" i="7"/>
  <c r="B9" i="13" s="1"/>
  <c r="H11" i="7"/>
  <c r="I11" i="7" s="1"/>
  <c r="H12" i="7"/>
  <c r="H21" i="12"/>
  <c r="G18" i="13" s="1"/>
  <c r="B11" i="13"/>
  <c r="B17" i="13" s="1"/>
  <c r="F6" i="12"/>
  <c r="E6" i="12"/>
  <c r="D6" i="12"/>
  <c r="D14" i="12" s="1"/>
  <c r="C6" i="12"/>
  <c r="C14" i="12" s="1"/>
  <c r="B6" i="12"/>
  <c r="G6" i="12"/>
  <c r="G14" i="12" s="1"/>
  <c r="G6" i="9"/>
  <c r="G14" i="9" s="1"/>
  <c r="F6" i="8"/>
  <c r="F14" i="8" s="1"/>
  <c r="E6" i="8"/>
  <c r="D6" i="8"/>
  <c r="C6" i="8"/>
  <c r="B6" i="8"/>
  <c r="B14" i="8" s="1"/>
  <c r="G6" i="8"/>
  <c r="F28" i="12"/>
  <c r="D28" i="12"/>
  <c r="B28" i="12"/>
  <c r="F28" i="9"/>
  <c r="D28" i="9"/>
  <c r="B28" i="9"/>
  <c r="F28" i="8"/>
  <c r="D28" i="8"/>
  <c r="B28" i="8"/>
  <c r="F28" i="7"/>
  <c r="D28" i="7"/>
  <c r="B28" i="7"/>
  <c r="F30" i="11"/>
  <c r="F28" i="11"/>
  <c r="D28" i="11"/>
  <c r="B28" i="11"/>
  <c r="H27" i="11"/>
  <c r="H26" i="11"/>
  <c r="H25" i="11"/>
  <c r="H24" i="11"/>
  <c r="H27" i="9"/>
  <c r="E22" i="13" s="1"/>
  <c r="H26" i="9"/>
  <c r="E21" i="13" s="1"/>
  <c r="H25" i="9"/>
  <c r="E20" i="13" s="1"/>
  <c r="H24" i="9"/>
  <c r="E19" i="13" s="1"/>
  <c r="H27" i="12"/>
  <c r="G22" i="13" s="1"/>
  <c r="H26" i="12"/>
  <c r="G21" i="13"/>
  <c r="H25" i="12"/>
  <c r="G20" i="13" s="1"/>
  <c r="H24" i="12"/>
  <c r="G19" i="13" s="1"/>
  <c r="H27" i="8"/>
  <c r="C22" i="13" s="1"/>
  <c r="H26" i="8"/>
  <c r="C21" i="13" s="1"/>
  <c r="H25" i="8"/>
  <c r="C20" i="13" s="1"/>
  <c r="D20" i="13" s="1"/>
  <c r="H24" i="8"/>
  <c r="C19" i="13" s="1"/>
  <c r="D19" i="13" s="1"/>
  <c r="H27" i="7"/>
  <c r="B22" i="13" s="1"/>
  <c r="D22" i="13" s="1"/>
  <c r="H26" i="7"/>
  <c r="B21" i="13" s="1"/>
  <c r="H25" i="7"/>
  <c r="B20" i="13"/>
  <c r="H24" i="7"/>
  <c r="B19" i="13"/>
  <c r="H5" i="8"/>
  <c r="C4" i="13" s="1"/>
  <c r="B4" i="13"/>
  <c r="F22" i="8"/>
  <c r="D22" i="8"/>
  <c r="B22" i="8"/>
  <c r="H21" i="8"/>
  <c r="C18" i="13" s="1"/>
  <c r="H21" i="7"/>
  <c r="B18" i="13"/>
  <c r="H20" i="8"/>
  <c r="C16" i="13" s="1"/>
  <c r="H20" i="7"/>
  <c r="B16" i="13" s="1"/>
  <c r="G14" i="8"/>
  <c r="E14" i="8"/>
  <c r="D14" i="8"/>
  <c r="H13" i="8"/>
  <c r="C12" i="13"/>
  <c r="H13" i="7"/>
  <c r="B12" i="13" s="1"/>
  <c r="D12" i="13" s="1"/>
  <c r="H12" i="8"/>
  <c r="C11" i="13" s="1"/>
  <c r="D11" i="13" s="1"/>
  <c r="H11" i="8"/>
  <c r="C10" i="13" s="1"/>
  <c r="B10" i="13"/>
  <c r="H10" i="8"/>
  <c r="C9" i="13" s="1"/>
  <c r="H9" i="8"/>
  <c r="C8" i="13" s="1"/>
  <c r="H8" i="8"/>
  <c r="C7" i="13" s="1"/>
  <c r="B7" i="13"/>
  <c r="H7" i="8"/>
  <c r="C6" i="13" s="1"/>
  <c r="B6" i="13"/>
  <c r="F22" i="12"/>
  <c r="D22" i="12"/>
  <c r="B22" i="12"/>
  <c r="H20" i="12"/>
  <c r="G16" i="13" s="1"/>
  <c r="F14" i="12"/>
  <c r="B14" i="12"/>
  <c r="H13" i="12"/>
  <c r="G12" i="13" s="1"/>
  <c r="H12" i="12"/>
  <c r="G11" i="13" s="1"/>
  <c r="G17" i="13" s="1"/>
  <c r="H11" i="12"/>
  <c r="G10" i="13" s="1"/>
  <c r="H10" i="12"/>
  <c r="G9" i="13" s="1"/>
  <c r="H9" i="12"/>
  <c r="G8" i="13"/>
  <c r="H8" i="12"/>
  <c r="G7" i="13" s="1"/>
  <c r="H7" i="12"/>
  <c r="G6" i="13"/>
  <c r="H5" i="12"/>
  <c r="F22" i="11"/>
  <c r="H22" i="11" s="1"/>
  <c r="D22" i="11"/>
  <c r="B22" i="11"/>
  <c r="H21" i="11"/>
  <c r="H20" i="11"/>
  <c r="G14" i="11"/>
  <c r="F14" i="11"/>
  <c r="F15" i="11" s="1"/>
  <c r="E14" i="11"/>
  <c r="D15" i="11" s="1"/>
  <c r="D14" i="11"/>
  <c r="C14" i="11"/>
  <c r="B14" i="11"/>
  <c r="B15" i="11" s="1"/>
  <c r="H13" i="11"/>
  <c r="H12" i="11"/>
  <c r="H11" i="11"/>
  <c r="I11" i="11" s="1"/>
  <c r="H10" i="11"/>
  <c r="H9" i="11"/>
  <c r="H8" i="11"/>
  <c r="H7" i="11"/>
  <c r="H6" i="11"/>
  <c r="H5" i="11"/>
  <c r="I5" i="11" s="1"/>
  <c r="F14" i="7"/>
  <c r="E14" i="7"/>
  <c r="D14" i="7"/>
  <c r="H28" i="11"/>
  <c r="H28" i="7"/>
  <c r="F22" i="9"/>
  <c r="D22" i="9"/>
  <c r="B22" i="9"/>
  <c r="H21" i="9"/>
  <c r="E18" i="13" s="1"/>
  <c r="H20" i="9"/>
  <c r="E16" i="13" s="1"/>
  <c r="F14" i="9"/>
  <c r="E14" i="9"/>
  <c r="D14" i="9"/>
  <c r="C14" i="9"/>
  <c r="B14" i="9"/>
  <c r="H13" i="9"/>
  <c r="E12" i="13" s="1"/>
  <c r="H12" i="9"/>
  <c r="E11" i="13"/>
  <c r="E17" i="13" s="1"/>
  <c r="H11" i="9"/>
  <c r="H10" i="9"/>
  <c r="E9" i="13" s="1"/>
  <c r="H9" i="9"/>
  <c r="E8" i="13"/>
  <c r="H8" i="9"/>
  <c r="E7" i="13" s="1"/>
  <c r="H7" i="9"/>
  <c r="E6" i="13" s="1"/>
  <c r="H5" i="9"/>
  <c r="E4" i="13" s="1"/>
  <c r="D22" i="7"/>
  <c r="H22" i="7"/>
  <c r="D10" i="13" l="1"/>
  <c r="F10" i="13" s="1"/>
  <c r="H10" i="13" s="1"/>
  <c r="D6" i="13"/>
  <c r="H6" i="7"/>
  <c r="B5" i="13" s="1"/>
  <c r="H14" i="11"/>
  <c r="F20" i="13"/>
  <c r="H20" i="13" s="1"/>
  <c r="H28" i="8"/>
  <c r="H15" i="11"/>
  <c r="D7" i="13"/>
  <c r="D18" i="13"/>
  <c r="F18" i="13" s="1"/>
  <c r="H18" i="13" s="1"/>
  <c r="F15" i="7"/>
  <c r="F12" i="13"/>
  <c r="B14" i="7"/>
  <c r="H22" i="8"/>
  <c r="F7" i="13"/>
  <c r="H7" i="13" s="1"/>
  <c r="B15" i="9"/>
  <c r="D15" i="7"/>
  <c r="B15" i="7"/>
  <c r="H15" i="7" s="1"/>
  <c r="F22" i="13"/>
  <c r="H12" i="13"/>
  <c r="D8" i="13"/>
  <c r="F8" i="13" s="1"/>
  <c r="H8" i="13" s="1"/>
  <c r="D21" i="13"/>
  <c r="F21" i="13" s="1"/>
  <c r="H21" i="13" s="1"/>
  <c r="H22" i="13"/>
  <c r="H14" i="7"/>
  <c r="F19" i="13"/>
  <c r="H19" i="13" s="1"/>
  <c r="H28" i="9"/>
  <c r="D16" i="13"/>
  <c r="F16" i="13" s="1"/>
  <c r="H16" i="13" s="1"/>
  <c r="D4" i="13"/>
  <c r="F4" i="13" s="1"/>
  <c r="H6" i="8"/>
  <c r="C5" i="13" s="1"/>
  <c r="F15" i="12"/>
  <c r="D9" i="13"/>
  <c r="H28" i="12"/>
  <c r="H6" i="12"/>
  <c r="G5" i="13" s="1"/>
  <c r="B15" i="12"/>
  <c r="E14" i="12"/>
  <c r="D15" i="12" s="1"/>
  <c r="H22" i="12"/>
  <c r="I5" i="12"/>
  <c r="I11" i="12"/>
  <c r="G4" i="13"/>
  <c r="D15" i="9"/>
  <c r="H22" i="9"/>
  <c r="I11" i="9"/>
  <c r="H14" i="9"/>
  <c r="H6" i="9"/>
  <c r="E5" i="13" s="1"/>
  <c r="E10" i="13"/>
  <c r="F9" i="13"/>
  <c r="H9" i="13" s="1"/>
  <c r="F15" i="9"/>
  <c r="H15" i="9" s="1"/>
  <c r="F6" i="13"/>
  <c r="H6" i="13" s="1"/>
  <c r="C14" i="8"/>
  <c r="B15" i="8" s="1"/>
  <c r="I20" i="8"/>
  <c r="D15" i="8"/>
  <c r="I11" i="8"/>
  <c r="F15" i="8"/>
  <c r="D17" i="13"/>
  <c r="F11" i="13"/>
  <c r="C17" i="13"/>
  <c r="H4" i="13" l="1"/>
  <c r="I5" i="8"/>
  <c r="H14" i="12"/>
  <c r="H15" i="12"/>
  <c r="D5" i="13"/>
  <c r="F5" i="13" s="1"/>
  <c r="H5" i="13" s="1"/>
  <c r="I5" i="9"/>
  <c r="H14" i="8"/>
  <c r="H15" i="8"/>
  <c r="H11" i="13"/>
  <c r="F17" i="13"/>
  <c r="I4" i="13" l="1"/>
  <c r="H17" i="13"/>
  <c r="I10" i="13"/>
</calcChain>
</file>

<file path=xl/comments1.xml><?xml version="1.0" encoding="utf-8"?>
<comments xmlns="http://schemas.openxmlformats.org/spreadsheetml/2006/main">
  <authors>
    <author>Brandy Nelson</author>
  </authors>
  <commentList>
    <comment ref="I17" authorId="0" shapeId="0">
      <text>
        <r>
          <rPr>
            <b/>
            <sz val="9"/>
            <color indexed="81"/>
            <rFont val="Tahoma"/>
            <charset val="1"/>
          </rPr>
          <t>Brandy Nelson:</t>
        </r>
        <r>
          <rPr>
            <sz val="9"/>
            <color indexed="81"/>
            <rFont val="Tahoma"/>
            <charset val="1"/>
          </rPr>
          <t xml:space="preserve">
Could be balancing issue for employees that are out of state or a Miltary spouse</t>
        </r>
      </text>
    </comment>
  </commentList>
</comments>
</file>

<file path=xl/sharedStrings.xml><?xml version="1.0" encoding="utf-8"?>
<sst xmlns="http://schemas.openxmlformats.org/spreadsheetml/2006/main" count="207" uniqueCount="53">
  <si>
    <t xml:space="preserve">QUARTERLY REPORT BALANCING </t>
  </si>
  <si>
    <t>TOTALS</t>
  </si>
  <si>
    <t>FED WAGES</t>
  </si>
  <si>
    <t>FED INCOME TAX W/H</t>
  </si>
  <si>
    <t>SOC SEC WAGES</t>
  </si>
  <si>
    <t>SOC SEC TAX W/H</t>
  </si>
  <si>
    <t>MEDICARE WAGES</t>
  </si>
  <si>
    <t>MEDICARE TAX W/H</t>
  </si>
  <si>
    <t>ADVANCE EIC PMTS</t>
  </si>
  <si>
    <t>TOTAL TAXES W/H</t>
  </si>
  <si>
    <t>OHIO WAGES</t>
  </si>
  <si>
    <t>OHIO INCOME TAX W/H</t>
  </si>
  <si>
    <t xml:space="preserve"> </t>
  </si>
  <si>
    <t>3RD QUARTER</t>
  </si>
  <si>
    <t>Includes Bd paid medicare</t>
  </si>
  <si>
    <t>4TH QUARTER</t>
  </si>
  <si>
    <t>1st Quarter</t>
  </si>
  <si>
    <t>Total Fed Wages</t>
  </si>
  <si>
    <t>MEDICARE PU</t>
  </si>
  <si>
    <t>Total Medicare</t>
  </si>
  <si>
    <t>2ND Quarter</t>
  </si>
  <si>
    <t>YTD</t>
  </si>
  <si>
    <t>QRT 3</t>
  </si>
  <si>
    <t>QRT 4</t>
  </si>
  <si>
    <t>QRT 1</t>
  </si>
  <si>
    <t>QRT 2</t>
  </si>
  <si>
    <t>OTHER STATE WAGES</t>
  </si>
  <si>
    <t>OTHER STATE TAX W/H</t>
  </si>
  <si>
    <t>Discrepancies:</t>
  </si>
  <si>
    <t>Allow for rounding discrepancies within reason. Large discrepancies should be researched and documented for audit purposes. Adjustments made using Form 941C may cause gross amounts to not balance and should be documented.</t>
  </si>
  <si>
    <t xml:space="preserve"> 1 Employee does not withhold Ohio tax</t>
  </si>
  <si>
    <t>Total Ohio Wages</t>
  </si>
  <si>
    <t xml:space="preserve"> 2 Employees do not withhold Ohio tax</t>
  </si>
  <si>
    <t>7/6/18 balanced to QRTRPT MW</t>
  </si>
  <si>
    <t>FILED 7/10/18 MW</t>
  </si>
  <si>
    <t>10/1/2018 balanced to QRTRPT MW</t>
  </si>
  <si>
    <t>medicare PU added to Fed Wages</t>
  </si>
  <si>
    <t>medicare PU added to OH Wages</t>
  </si>
  <si>
    <t>City Taxes</t>
  </si>
  <si>
    <t>First Quarter</t>
  </si>
  <si>
    <t>D City</t>
  </si>
  <si>
    <t>W City</t>
  </si>
  <si>
    <t>A City</t>
  </si>
  <si>
    <t>C City</t>
  </si>
  <si>
    <t>Name Of City</t>
  </si>
  <si>
    <t xml:space="preserve">Total </t>
  </si>
  <si>
    <t>Payroll Date-Jan1</t>
  </si>
  <si>
    <t>Payroll Date-Jan30</t>
  </si>
  <si>
    <t>Payroll Date-Feb1</t>
  </si>
  <si>
    <t>Payroll Date-Feb28</t>
  </si>
  <si>
    <t>Payroll Date-Mar1</t>
  </si>
  <si>
    <t>Payroll Date-Mar30</t>
  </si>
  <si>
    <t>ANNUAL BALANCE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</si>
</sst>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409]d\-mmm;@"/>
    <numFmt numFmtId="165" formatCode="m/d/yy;@"/>
    <numFmt numFmtId="166" formatCode="#,##0.00;[Red]#,##0.00"/>
  </numFmts>
  <fonts count="11" x14ac:knownFonts="1">
    <font>
      <sz val="11"/>
      <color theme="1"/>
      <name val="Calibri"/>
      <family val="2"/>
      <scheme val="minor"/>
    </font>
    <font>
      <sz val="10"/>
      <name val="Arial"/>
      <family val="2"/>
    </font>
    <font>
      <sz val="10"/>
      <name val="Arial Black"/>
      <family val="2"/>
    </font>
    <font>
      <b/>
      <sz val="10"/>
      <name val="Arial Black"/>
      <family val="2"/>
    </font>
    <font>
      <b/>
      <sz val="11"/>
      <name val="Arial"/>
      <family val="2"/>
    </font>
    <font>
      <b/>
      <sz val="10"/>
      <name val="Arial"/>
      <family val="2"/>
    </font>
    <font>
      <b/>
      <sz val="11"/>
      <color theme="1"/>
      <name val="Calibri"/>
      <family val="2"/>
      <scheme val="minor"/>
    </font>
    <font>
      <sz val="11"/>
      <color rgb="FFFF0000"/>
      <name val="Calibri"/>
      <family val="2"/>
      <scheme val="minor"/>
    </font>
    <font>
      <sz val="9"/>
      <color indexed="81"/>
      <name val="Tahoma"/>
      <charset val="1"/>
    </font>
    <font>
      <b/>
      <sz val="9"/>
      <color indexed="81"/>
      <name val="Tahoma"/>
      <charset val="1"/>
    </font>
    <font>
      <b/>
      <sz val="18"/>
      <name val="Arial"/>
      <family val="2"/>
    </font>
  </fonts>
  <fills count="7">
    <fill>
      <patternFill patternType="none"/>
    </fill>
    <fill>
      <patternFill patternType="gray125"/>
    </fill>
    <fill>
      <patternFill patternType="solid">
        <fgColor rgb="FFFFFF00"/>
        <bgColor indexed="64"/>
      </patternFill>
    </fill>
    <fill>
      <patternFill patternType="solid">
        <fgColor theme="3" tint="0.39997558519241921"/>
        <bgColor indexed="64"/>
      </patternFill>
    </fill>
    <fill>
      <patternFill patternType="solid">
        <fgColor rgb="FFFFC000"/>
        <bgColor indexed="64"/>
      </patternFill>
    </fill>
    <fill>
      <patternFill patternType="solid">
        <fgColor indexed="13"/>
        <bgColor indexed="64"/>
      </patternFill>
    </fill>
    <fill>
      <patternFill patternType="solid">
        <fgColor indexed="5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1" fillId="0" borderId="0"/>
  </cellStyleXfs>
  <cellXfs count="52">
    <xf numFmtId="0" fontId="0" fillId="0" borderId="0" xfId="0"/>
    <xf numFmtId="0" fontId="1" fillId="0" borderId="0" xfId="0" applyNumberFormat="1" applyFont="1" applyFill="1" applyBorder="1" applyAlignment="1" applyProtection="1"/>
    <xf numFmtId="0" fontId="2" fillId="0" borderId="0" xfId="0" applyNumberFormat="1" applyFont="1" applyFill="1" applyBorder="1" applyAlignment="1" applyProtection="1"/>
    <xf numFmtId="43" fontId="2" fillId="0" borderId="0" xfId="0" applyNumberFormat="1" applyFont="1" applyFill="1" applyBorder="1" applyAlignment="1" applyProtection="1"/>
    <xf numFmtId="43"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164" fontId="2" fillId="0" borderId="0" xfId="0" applyNumberFormat="1" applyFont="1" applyFill="1" applyBorder="1" applyAlignment="1" applyProtection="1"/>
    <xf numFmtId="16" fontId="5" fillId="0" borderId="0" xfId="0" applyNumberFormat="1" applyFont="1" applyFill="1" applyBorder="1" applyAlignment="1" applyProtection="1"/>
    <xf numFmtId="0" fontId="2" fillId="0" borderId="1" xfId="0" applyNumberFormat="1" applyFont="1" applyFill="1" applyBorder="1" applyAlignment="1" applyProtection="1"/>
    <xf numFmtId="43" fontId="1" fillId="0" borderId="1" xfId="0" applyNumberFormat="1" applyFont="1" applyFill="1" applyBorder="1" applyAlignment="1" applyProtection="1"/>
    <xf numFmtId="43" fontId="1" fillId="2" borderId="1" xfId="0" applyNumberFormat="1" applyFont="1" applyFill="1" applyBorder="1" applyAlignment="1" applyProtection="1"/>
    <xf numFmtId="0" fontId="3" fillId="0" borderId="1" xfId="0" applyNumberFormat="1" applyFont="1" applyFill="1" applyBorder="1" applyAlignment="1" applyProtection="1"/>
    <xf numFmtId="43" fontId="4" fillId="0" borderId="1" xfId="0" applyNumberFormat="1" applyFont="1" applyFill="1" applyBorder="1" applyAlignment="1" applyProtection="1"/>
    <xf numFmtId="43" fontId="1" fillId="0" borderId="0" xfId="0" applyNumberFormat="1" applyFont="1" applyFill="1" applyBorder="1" applyAlignment="1" applyProtection="1"/>
    <xf numFmtId="0" fontId="5" fillId="0" borderId="0" xfId="0" applyNumberFormat="1" applyFont="1" applyFill="1" applyBorder="1" applyAlignment="1" applyProtection="1"/>
    <xf numFmtId="43" fontId="5" fillId="0" borderId="0" xfId="0" applyNumberFormat="1" applyFont="1" applyFill="1" applyBorder="1" applyAlignment="1" applyProtection="1"/>
    <xf numFmtId="43" fontId="0" fillId="0" borderId="0" xfId="0" applyNumberFormat="1" applyFill="1"/>
    <xf numFmtId="0" fontId="0" fillId="0" borderId="0" xfId="0" applyFill="1"/>
    <xf numFmtId="43" fontId="0" fillId="0" borderId="0" xfId="0" applyNumberFormat="1"/>
    <xf numFmtId="43" fontId="0" fillId="0" borderId="1" xfId="0" applyNumberFormat="1" applyBorder="1"/>
    <xf numFmtId="43" fontId="1" fillId="3" borderId="1" xfId="0" applyNumberFormat="1" applyFont="1" applyFill="1" applyBorder="1" applyAlignment="1" applyProtection="1"/>
    <xf numFmtId="43" fontId="1" fillId="0" borderId="2" xfId="0" applyNumberFormat="1" applyFont="1" applyFill="1" applyBorder="1" applyAlignment="1" applyProtection="1"/>
    <xf numFmtId="0" fontId="6" fillId="0" borderId="0" xfId="0" applyFont="1"/>
    <xf numFmtId="0" fontId="5" fillId="0" borderId="1" xfId="0" applyNumberFormat="1" applyFont="1" applyFill="1" applyBorder="1" applyAlignment="1" applyProtection="1"/>
    <xf numFmtId="0" fontId="1" fillId="0" borderId="1" xfId="0" applyNumberFormat="1" applyFont="1" applyFill="1" applyBorder="1" applyAlignment="1" applyProtection="1"/>
    <xf numFmtId="0" fontId="0" fillId="0" borderId="1" xfId="0" applyBorder="1"/>
    <xf numFmtId="0" fontId="2" fillId="4" borderId="1" xfId="0" applyNumberFormat="1" applyFont="1" applyFill="1" applyBorder="1" applyAlignment="1" applyProtection="1"/>
    <xf numFmtId="43" fontId="0" fillId="4" borderId="0" xfId="0" applyNumberFormat="1" applyFill="1"/>
    <xf numFmtId="43" fontId="0" fillId="0" borderId="0" xfId="0" applyNumberFormat="1" applyBorder="1"/>
    <xf numFmtId="165" fontId="5" fillId="0" borderId="0" xfId="0" applyNumberFormat="1" applyFont="1" applyFill="1" applyBorder="1" applyAlignment="1" applyProtection="1"/>
    <xf numFmtId="0" fontId="0" fillId="0" borderId="0" xfId="0" applyAlignment="1"/>
    <xf numFmtId="43" fontId="0" fillId="0" borderId="3" xfId="0" applyNumberFormat="1" applyBorder="1" applyAlignment="1"/>
    <xf numFmtId="43" fontId="0" fillId="4" borderId="3" xfId="0" applyNumberFormat="1" applyFill="1" applyBorder="1" applyAlignment="1"/>
    <xf numFmtId="0" fontId="7" fillId="0" borderId="0" xfId="0" applyFont="1"/>
    <xf numFmtId="14" fontId="0" fillId="0" borderId="0" xfId="0" applyNumberFormat="1"/>
    <xf numFmtId="166" fontId="0" fillId="0" borderId="0" xfId="0" applyNumberFormat="1" applyAlignment="1">
      <alignment horizontal="center"/>
    </xf>
    <xf numFmtId="166" fontId="10" fillId="0" borderId="0" xfId="0" applyNumberFormat="1" applyFont="1" applyAlignment="1">
      <alignment horizontal="center"/>
    </xf>
    <xf numFmtId="0" fontId="5" fillId="0" borderId="0" xfId="0" applyFont="1"/>
    <xf numFmtId="166" fontId="5" fillId="0" borderId="0" xfId="0" applyNumberFormat="1" applyFont="1" applyAlignment="1">
      <alignment horizontal="center"/>
    </xf>
    <xf numFmtId="0" fontId="5" fillId="0" borderId="1" xfId="0" applyFont="1" applyBorder="1" applyAlignment="1">
      <alignment vertical="center" wrapText="1"/>
    </xf>
    <xf numFmtId="166" fontId="5" fillId="5" borderId="1" xfId="0" applyNumberFormat="1" applyFont="1" applyFill="1" applyBorder="1" applyAlignment="1">
      <alignment horizontal="center"/>
    </xf>
    <xf numFmtId="166" fontId="5" fillId="0" borderId="1" xfId="0" applyNumberFormat="1" applyFont="1" applyBorder="1" applyAlignment="1">
      <alignment horizontal="center"/>
    </xf>
    <xf numFmtId="166" fontId="0" fillId="0" borderId="0" xfId="0" applyNumberFormat="1"/>
    <xf numFmtId="166" fontId="5" fillId="6" borderId="1" xfId="0" applyNumberFormat="1" applyFont="1" applyFill="1" applyBorder="1" applyAlignment="1">
      <alignment horizontal="center"/>
    </xf>
    <xf numFmtId="0" fontId="5" fillId="0" borderId="1" xfId="0" applyFont="1" applyBorder="1"/>
    <xf numFmtId="166" fontId="5" fillId="0" borderId="0" xfId="0" applyNumberFormat="1" applyFont="1"/>
    <xf numFmtId="14" fontId="0" fillId="0" borderId="1" xfId="0" applyNumberFormat="1" applyFill="1" applyBorder="1"/>
    <xf numFmtId="166" fontId="0" fillId="0" borderId="1" xfId="0" applyNumberFormat="1" applyFill="1" applyBorder="1" applyAlignment="1">
      <alignment horizontal="center"/>
    </xf>
    <xf numFmtId="0" fontId="0" fillId="4" borderId="0" xfId="0" applyFill="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0" xfId="0"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election activeCell="M32" sqref="M32"/>
    </sheetView>
  </sheetViews>
  <sheetFormatPr defaultRowHeight="15" x14ac:dyDescent="0.25"/>
  <cols>
    <col min="1" max="1" width="37.28515625" bestFit="1" customWidth="1"/>
    <col min="2" max="2" width="11.5703125" bestFit="1" customWidth="1"/>
    <col min="3" max="3" width="11.28515625" bestFit="1" customWidth="1"/>
    <col min="4" max="4" width="17.28515625" bestFit="1" customWidth="1"/>
    <col min="5" max="5" width="11.28515625" bestFit="1" customWidth="1"/>
    <col min="6" max="6" width="11.5703125" bestFit="1" customWidth="1"/>
    <col min="7" max="7" width="11.28515625" bestFit="1" customWidth="1"/>
    <col min="8" max="8" width="12.85546875" bestFit="1" customWidth="1"/>
    <col min="9" max="9" width="13.140625" customWidth="1"/>
  </cols>
  <sheetData>
    <row r="1" spans="1:11" ht="15.75" x14ac:dyDescent="0.3">
      <c r="A1" s="2" t="s">
        <v>0</v>
      </c>
      <c r="B1" s="3"/>
      <c r="C1" s="3"/>
      <c r="D1" s="4" t="s">
        <v>20</v>
      </c>
      <c r="E1" s="5">
        <v>2024</v>
      </c>
      <c r="F1" s="1"/>
      <c r="G1" s="1"/>
      <c r="H1" s="1"/>
    </row>
    <row r="2" spans="1:11" x14ac:dyDescent="0.25">
      <c r="A2" s="1"/>
      <c r="B2" s="1"/>
      <c r="C2" s="1"/>
      <c r="D2" s="1"/>
      <c r="E2" s="1"/>
      <c r="F2" s="1"/>
      <c r="G2" s="1"/>
      <c r="H2" s="1"/>
    </row>
    <row r="3" spans="1:11" ht="15.75" x14ac:dyDescent="0.3">
      <c r="A3" s="1"/>
      <c r="B3" s="6"/>
      <c r="C3" s="6"/>
      <c r="D3" s="6"/>
      <c r="E3" s="6"/>
      <c r="F3" s="6"/>
      <c r="G3" s="6"/>
      <c r="H3" s="5" t="s">
        <v>1</v>
      </c>
    </row>
    <row r="4" spans="1:11" x14ac:dyDescent="0.25">
      <c r="A4" s="1"/>
      <c r="B4" s="7">
        <v>42551</v>
      </c>
      <c r="C4" s="7">
        <v>42536</v>
      </c>
      <c r="D4" s="7">
        <v>42517</v>
      </c>
      <c r="E4" s="7">
        <v>42503</v>
      </c>
      <c r="F4" s="7">
        <v>42489</v>
      </c>
      <c r="G4" s="7">
        <v>42475</v>
      </c>
      <c r="H4" s="1"/>
    </row>
    <row r="5" spans="1:11" ht="15.75" x14ac:dyDescent="0.3">
      <c r="A5" s="26" t="s">
        <v>2</v>
      </c>
      <c r="B5" s="20">
        <v>66800.37</v>
      </c>
      <c r="C5" s="20">
        <v>60664.639999999999</v>
      </c>
      <c r="D5" s="20">
        <v>59587.27</v>
      </c>
      <c r="E5" s="20">
        <v>56659.45</v>
      </c>
      <c r="F5" s="20">
        <v>57455.25</v>
      </c>
      <c r="G5" s="20">
        <v>57247.14</v>
      </c>
      <c r="H5" s="20">
        <f t="shared" ref="H5:H12" si="0">SUM(B5:G5)</f>
        <v>358414.12</v>
      </c>
      <c r="I5" s="27">
        <f>SUM(H5+H6)</f>
        <v>359362.54</v>
      </c>
      <c r="J5" s="48" t="s">
        <v>17</v>
      </c>
      <c r="K5" s="48"/>
    </row>
    <row r="6" spans="1:11" ht="15.75" x14ac:dyDescent="0.3">
      <c r="A6" s="26" t="s">
        <v>14</v>
      </c>
      <c r="B6" s="9">
        <v>197.32</v>
      </c>
      <c r="C6" s="9">
        <v>150.22</v>
      </c>
      <c r="D6" s="9">
        <v>150.22</v>
      </c>
      <c r="E6" s="9">
        <v>150.22</v>
      </c>
      <c r="F6" s="9">
        <v>150.22</v>
      </c>
      <c r="G6" s="9">
        <v>150.22</v>
      </c>
      <c r="H6" s="9">
        <f t="shared" si="0"/>
        <v>948.42000000000007</v>
      </c>
      <c r="I6" s="17"/>
    </row>
    <row r="7" spans="1:11" ht="15.75" x14ac:dyDescent="0.3">
      <c r="A7" s="8" t="s">
        <v>3</v>
      </c>
      <c r="B7" s="9">
        <v>8935.34</v>
      </c>
      <c r="C7" s="9">
        <v>8543.84</v>
      </c>
      <c r="D7" s="9">
        <v>8569.8799999999992</v>
      </c>
      <c r="E7" s="9">
        <v>8101.86</v>
      </c>
      <c r="F7" s="9">
        <v>8214.8799999999992</v>
      </c>
      <c r="G7" s="9">
        <v>8249.02</v>
      </c>
      <c r="H7" s="9">
        <f t="shared" si="0"/>
        <v>50614.819999999992</v>
      </c>
      <c r="I7" s="21" t="s">
        <v>12</v>
      </c>
    </row>
    <row r="8" spans="1:11" ht="15.75" x14ac:dyDescent="0.3">
      <c r="A8" s="8" t="s">
        <v>4</v>
      </c>
      <c r="B8" s="9">
        <v>0</v>
      </c>
      <c r="C8" s="9">
        <v>0</v>
      </c>
      <c r="D8" s="9">
        <v>0</v>
      </c>
      <c r="E8" s="9">
        <v>0</v>
      </c>
      <c r="F8" s="9">
        <v>0</v>
      </c>
      <c r="G8" s="9">
        <v>0</v>
      </c>
      <c r="H8" s="9">
        <f t="shared" si="0"/>
        <v>0</v>
      </c>
      <c r="I8" s="17"/>
    </row>
    <row r="9" spans="1:11" ht="15.75" x14ac:dyDescent="0.3">
      <c r="A9" s="8" t="s">
        <v>5</v>
      </c>
      <c r="B9" s="9">
        <v>0</v>
      </c>
      <c r="C9" s="9">
        <v>0</v>
      </c>
      <c r="D9" s="9">
        <v>0</v>
      </c>
      <c r="E9" s="9">
        <v>0</v>
      </c>
      <c r="F9" s="9">
        <v>0</v>
      </c>
      <c r="G9" s="9">
        <v>0</v>
      </c>
      <c r="H9" s="9">
        <f t="shared" si="0"/>
        <v>0</v>
      </c>
      <c r="I9" s="17"/>
    </row>
    <row r="10" spans="1:11" ht="15.75" x14ac:dyDescent="0.3">
      <c r="A10" s="8" t="s">
        <v>6</v>
      </c>
      <c r="B10" s="9">
        <v>75206.720000000001</v>
      </c>
      <c r="C10" s="9">
        <v>68729.81</v>
      </c>
      <c r="D10" s="9">
        <v>67494.009999999995</v>
      </c>
      <c r="E10" s="9">
        <v>64147.839999999997</v>
      </c>
      <c r="F10" s="9">
        <v>65132.73</v>
      </c>
      <c r="G10" s="9">
        <v>64933.5</v>
      </c>
      <c r="H10" s="9">
        <f t="shared" si="0"/>
        <v>405644.61</v>
      </c>
      <c r="I10" s="17" t="s">
        <v>12</v>
      </c>
    </row>
    <row r="11" spans="1:11" ht="15.75" x14ac:dyDescent="0.3">
      <c r="A11" s="26" t="s">
        <v>7</v>
      </c>
      <c r="B11" s="9">
        <v>1983.68</v>
      </c>
      <c r="C11" s="9">
        <v>1842.96</v>
      </c>
      <c r="D11" s="9">
        <v>1807.1</v>
      </c>
      <c r="E11" s="9">
        <v>1710.06</v>
      </c>
      <c r="F11" s="9">
        <v>1738.6</v>
      </c>
      <c r="G11" s="9">
        <v>1732.82</v>
      </c>
      <c r="H11" s="9">
        <f t="shared" si="0"/>
        <v>10815.22</v>
      </c>
      <c r="I11" s="27">
        <f>SUM(H11+H12)</f>
        <v>11763.64</v>
      </c>
      <c r="J11" s="48" t="s">
        <v>19</v>
      </c>
      <c r="K11" s="48"/>
    </row>
    <row r="12" spans="1:11" ht="15.75" x14ac:dyDescent="0.3">
      <c r="A12" s="26" t="s">
        <v>18</v>
      </c>
      <c r="B12" s="9">
        <v>197.32</v>
      </c>
      <c r="C12" s="9">
        <v>150.22</v>
      </c>
      <c r="D12" s="9">
        <v>150.22</v>
      </c>
      <c r="E12" s="9">
        <v>150.22</v>
      </c>
      <c r="F12" s="9">
        <v>150.22</v>
      </c>
      <c r="G12" s="9">
        <v>150.22</v>
      </c>
      <c r="H12" s="9">
        <f t="shared" si="0"/>
        <v>948.42000000000007</v>
      </c>
      <c r="I12" s="17"/>
    </row>
    <row r="13" spans="1:11" ht="15.75" x14ac:dyDescent="0.3">
      <c r="A13" s="8" t="s">
        <v>8</v>
      </c>
      <c r="B13" s="9">
        <v>0</v>
      </c>
      <c r="C13" s="9">
        <v>0</v>
      </c>
      <c r="D13" s="9">
        <v>0</v>
      </c>
      <c r="E13" s="9">
        <v>0</v>
      </c>
      <c r="F13" s="9">
        <v>0</v>
      </c>
      <c r="G13" s="9">
        <v>0</v>
      </c>
      <c r="H13" s="9">
        <f t="shared" ref="H13:H15" si="1">SUM(B13:G13)</f>
        <v>0</v>
      </c>
    </row>
    <row r="14" spans="1:11" ht="15.75" x14ac:dyDescent="0.3">
      <c r="A14" s="8" t="s">
        <v>9</v>
      </c>
      <c r="B14" s="10">
        <f>SUM(B6,B7,B9,B11)</f>
        <v>11116.34</v>
      </c>
      <c r="C14" s="10">
        <f t="shared" ref="C14:G14" si="2">SUM(C6,C7,C9,C11)</f>
        <v>10537.02</v>
      </c>
      <c r="D14" s="10">
        <f t="shared" si="2"/>
        <v>10527.199999999999</v>
      </c>
      <c r="E14" s="10">
        <f t="shared" si="2"/>
        <v>9962.14</v>
      </c>
      <c r="F14" s="10">
        <f t="shared" si="2"/>
        <v>10103.699999999999</v>
      </c>
      <c r="G14" s="10">
        <f t="shared" si="2"/>
        <v>10132.06</v>
      </c>
      <c r="H14" s="10">
        <f t="shared" si="1"/>
        <v>62378.459999999992</v>
      </c>
    </row>
    <row r="15" spans="1:11" ht="15.75" x14ac:dyDescent="0.3">
      <c r="A15" s="11"/>
      <c r="B15" s="12">
        <f>SUM(B14:C14)</f>
        <v>21653.360000000001</v>
      </c>
      <c r="C15" s="12"/>
      <c r="D15" s="12">
        <f>SUM(D14:E14)</f>
        <v>20489.339999999997</v>
      </c>
      <c r="E15" s="12"/>
      <c r="F15" s="12">
        <f>SUM(F14:G14)</f>
        <v>20235.759999999998</v>
      </c>
      <c r="G15" s="12"/>
      <c r="H15" s="12">
        <f t="shared" si="1"/>
        <v>62378.459999999992</v>
      </c>
    </row>
    <row r="16" spans="1:11" ht="15.75" x14ac:dyDescent="0.3">
      <c r="A16" s="2"/>
      <c r="B16" s="13"/>
      <c r="C16" s="13"/>
      <c r="D16" s="13"/>
      <c r="E16" s="13"/>
      <c r="F16" s="13"/>
      <c r="G16" s="13"/>
      <c r="H16" s="13"/>
    </row>
    <row r="17" spans="1:12" ht="15.75" x14ac:dyDescent="0.3">
      <c r="A17" s="2"/>
      <c r="B17" s="1"/>
      <c r="C17" s="1"/>
      <c r="D17" s="1"/>
      <c r="E17" s="1"/>
      <c r="F17" s="1"/>
      <c r="G17" s="1"/>
      <c r="H17" s="1"/>
    </row>
    <row r="18" spans="1:12" ht="15.75" x14ac:dyDescent="0.3">
      <c r="A18" s="2"/>
      <c r="B18" s="1"/>
      <c r="C18" s="1"/>
      <c r="D18" s="1"/>
      <c r="E18" s="1"/>
      <c r="F18" s="1"/>
      <c r="G18" s="1"/>
      <c r="H18" s="1"/>
    </row>
    <row r="19" spans="1:12" ht="15.75" x14ac:dyDescent="0.3">
      <c r="A19" s="2"/>
      <c r="B19" s="7">
        <v>42551</v>
      </c>
      <c r="C19" s="7">
        <v>42536</v>
      </c>
      <c r="D19" s="7">
        <v>42517</v>
      </c>
      <c r="E19" s="7">
        <v>42503</v>
      </c>
      <c r="F19" s="7">
        <v>42489</v>
      </c>
      <c r="G19" s="7">
        <v>42475</v>
      </c>
      <c r="H19" s="5" t="s">
        <v>1</v>
      </c>
    </row>
    <row r="20" spans="1:12" ht="15.75" x14ac:dyDescent="0.3">
      <c r="A20" s="8" t="s">
        <v>10</v>
      </c>
      <c r="B20" s="9">
        <v>65188.3</v>
      </c>
      <c r="C20" s="9">
        <v>60664.639999999999</v>
      </c>
      <c r="D20" s="9">
        <v>59587.27</v>
      </c>
      <c r="E20" s="9">
        <v>56659.45</v>
      </c>
      <c r="F20" s="9">
        <v>57455.25</v>
      </c>
      <c r="G20" s="9">
        <v>57247.14</v>
      </c>
      <c r="H20" s="9">
        <f>SUM(B20:G20)</f>
        <v>356802.05</v>
      </c>
      <c r="I20" s="49" t="s">
        <v>30</v>
      </c>
      <c r="J20" s="50"/>
      <c r="K20" s="50"/>
      <c r="L20" s="50"/>
    </row>
    <row r="21" spans="1:12" ht="15.75" x14ac:dyDescent="0.3">
      <c r="A21" s="8" t="s">
        <v>11</v>
      </c>
      <c r="B21" s="9">
        <v>1994.94</v>
      </c>
      <c r="C21" s="9">
        <v>1944.82</v>
      </c>
      <c r="D21" s="9">
        <v>1929.62</v>
      </c>
      <c r="E21" s="9">
        <v>1846.44</v>
      </c>
      <c r="F21" s="9">
        <v>1842.88</v>
      </c>
      <c r="G21" s="9">
        <v>1838.22</v>
      </c>
      <c r="H21" s="9">
        <f>SUM(B21:G21)</f>
        <v>11396.92</v>
      </c>
    </row>
    <row r="22" spans="1:12" x14ac:dyDescent="0.25">
      <c r="A22" s="14"/>
      <c r="B22" s="15">
        <f>SUM(B21+C21)</f>
        <v>3939.76</v>
      </c>
      <c r="C22" s="14"/>
      <c r="D22" s="15">
        <f>D21+E21</f>
        <v>3776.06</v>
      </c>
      <c r="E22" s="14" t="s">
        <v>12</v>
      </c>
      <c r="F22" s="15">
        <f>F21+G21</f>
        <v>3681.1000000000004</v>
      </c>
      <c r="G22" s="14"/>
      <c r="H22" s="15">
        <f>B22+D22+F22</f>
        <v>11396.92</v>
      </c>
    </row>
    <row r="23" spans="1:12" x14ac:dyDescent="0.25">
      <c r="A23" s="1"/>
      <c r="B23" s="1"/>
      <c r="C23" s="1"/>
      <c r="D23" s="1"/>
      <c r="E23" s="1"/>
      <c r="F23" s="1"/>
      <c r="G23" s="1"/>
      <c r="H23" s="1"/>
    </row>
    <row r="24" spans="1:12" x14ac:dyDescent="0.25">
      <c r="A24" s="23" t="s">
        <v>26</v>
      </c>
      <c r="B24" s="19"/>
      <c r="C24" s="25"/>
      <c r="D24" s="25"/>
      <c r="E24" s="25"/>
      <c r="F24" s="25"/>
      <c r="G24" s="25"/>
      <c r="H24" s="9">
        <f t="shared" ref="H24:H27" si="3">SUM(B24:G24)</f>
        <v>0</v>
      </c>
    </row>
    <row r="25" spans="1:12" x14ac:dyDescent="0.25">
      <c r="A25" s="24" t="s">
        <v>27</v>
      </c>
      <c r="B25" s="19"/>
      <c r="C25" s="25"/>
      <c r="D25" s="25"/>
      <c r="E25" s="25"/>
      <c r="F25" s="25"/>
      <c r="G25" s="25"/>
      <c r="H25" s="9">
        <f t="shared" si="3"/>
        <v>0</v>
      </c>
    </row>
    <row r="26" spans="1:12" ht="15.75" x14ac:dyDescent="0.3">
      <c r="A26" s="8" t="s">
        <v>26</v>
      </c>
      <c r="B26" s="19"/>
      <c r="C26" s="25"/>
      <c r="D26" s="25"/>
      <c r="E26" s="25"/>
      <c r="F26" s="25"/>
      <c r="G26" s="25"/>
      <c r="H26" s="9">
        <f t="shared" si="3"/>
        <v>0</v>
      </c>
    </row>
    <row r="27" spans="1:12" ht="15.75" x14ac:dyDescent="0.3">
      <c r="A27" s="8" t="s">
        <v>27</v>
      </c>
      <c r="B27" s="19"/>
      <c r="C27" s="25"/>
      <c r="D27" s="25"/>
      <c r="E27" s="25"/>
      <c r="F27" s="25"/>
      <c r="G27" s="25"/>
      <c r="H27" s="9">
        <f t="shared" si="3"/>
        <v>0</v>
      </c>
    </row>
    <row r="28" spans="1:12" x14ac:dyDescent="0.25">
      <c r="B28" s="18">
        <f>SUM(B27+C27)</f>
        <v>0</v>
      </c>
      <c r="D28" s="18">
        <f>SUM(D27+E27)</f>
        <v>0</v>
      </c>
      <c r="F28" s="18">
        <f>SUM(F27+G27)</f>
        <v>0</v>
      </c>
      <c r="H28" s="18">
        <f>SUM(H24:H27)</f>
        <v>0</v>
      </c>
    </row>
    <row r="30" spans="1:12" x14ac:dyDescent="0.25">
      <c r="F30" s="18">
        <f>SUM(F29+G29)</f>
        <v>0</v>
      </c>
    </row>
  </sheetData>
  <mergeCells count="3">
    <mergeCell ref="J5:K5"/>
    <mergeCell ref="J11:K11"/>
    <mergeCell ref="I20:L20"/>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E2" sqref="E2"/>
    </sheetView>
  </sheetViews>
  <sheetFormatPr defaultRowHeight="15" x14ac:dyDescent="0.25"/>
  <cols>
    <col min="1" max="1" width="37.28515625" bestFit="1" customWidth="1"/>
    <col min="2" max="2" width="11.5703125" bestFit="1" customWidth="1"/>
    <col min="3" max="3" width="11.28515625" bestFit="1" customWidth="1"/>
    <col min="4" max="4" width="13.140625" customWidth="1"/>
    <col min="5" max="5" width="11.28515625" bestFit="1" customWidth="1"/>
    <col min="6" max="6" width="12.28515625" bestFit="1" customWidth="1"/>
    <col min="7" max="7" width="11.28515625" bestFit="1" customWidth="1"/>
    <col min="8" max="8" width="12.85546875" bestFit="1" customWidth="1"/>
    <col min="9" max="9" width="11.5703125" bestFit="1" customWidth="1"/>
  </cols>
  <sheetData>
    <row r="1" spans="1:11" ht="15.75" x14ac:dyDescent="0.3">
      <c r="A1" s="2" t="s">
        <v>0</v>
      </c>
      <c r="B1" s="3"/>
      <c r="C1" s="3"/>
      <c r="D1" s="4" t="s">
        <v>16</v>
      </c>
      <c r="E1" s="5">
        <v>2024</v>
      </c>
      <c r="F1" s="1"/>
      <c r="G1" s="1"/>
      <c r="H1" s="1"/>
    </row>
    <row r="2" spans="1:11" x14ac:dyDescent="0.25">
      <c r="A2" s="1"/>
      <c r="B2" s="1"/>
      <c r="C2" s="1"/>
      <c r="D2" s="1"/>
      <c r="E2" s="1"/>
      <c r="F2" s="1"/>
      <c r="G2" s="1"/>
      <c r="H2" s="1"/>
    </row>
    <row r="3" spans="1:11" ht="15.75" x14ac:dyDescent="0.3">
      <c r="A3" s="1"/>
      <c r="B3" s="6"/>
      <c r="C3" s="6"/>
      <c r="D3" s="6"/>
      <c r="E3" s="6"/>
      <c r="F3" s="6"/>
      <c r="G3" s="6"/>
      <c r="H3" s="5" t="s">
        <v>1</v>
      </c>
    </row>
    <row r="4" spans="1:11" x14ac:dyDescent="0.25">
      <c r="A4" s="1"/>
      <c r="B4" s="29">
        <v>43189</v>
      </c>
      <c r="C4" s="29">
        <v>43174</v>
      </c>
      <c r="D4" s="29">
        <v>43159</v>
      </c>
      <c r="E4" s="29">
        <v>43146</v>
      </c>
      <c r="F4" s="29">
        <v>43130</v>
      </c>
      <c r="G4" s="29">
        <v>43112</v>
      </c>
      <c r="H4" s="1"/>
    </row>
    <row r="5" spans="1:11" ht="15.75" x14ac:dyDescent="0.3">
      <c r="A5" s="26" t="s">
        <v>2</v>
      </c>
      <c r="B5" s="20">
        <v>111166.21</v>
      </c>
      <c r="C5" s="20">
        <v>107429.65</v>
      </c>
      <c r="D5" s="20">
        <v>108707.53</v>
      </c>
      <c r="E5" s="20">
        <v>107960.57</v>
      </c>
      <c r="F5" s="20">
        <v>107756.77</v>
      </c>
      <c r="G5" s="20">
        <v>106324.69</v>
      </c>
      <c r="H5" s="20">
        <f t="shared" ref="H5:H12" si="0">SUM(B5:G5)</f>
        <v>649345.41999999993</v>
      </c>
      <c r="I5" s="18">
        <f>SUM(H5+H6)</f>
        <v>650377.96</v>
      </c>
      <c r="J5" s="48" t="s">
        <v>17</v>
      </c>
      <c r="K5" s="48"/>
    </row>
    <row r="6" spans="1:11" ht="15.75" x14ac:dyDescent="0.3">
      <c r="A6" s="26" t="s">
        <v>36</v>
      </c>
      <c r="B6" s="9">
        <f>B12</f>
        <v>172.09</v>
      </c>
      <c r="C6" s="9">
        <f t="shared" ref="C6:F6" si="1">C12</f>
        <v>172.09</v>
      </c>
      <c r="D6" s="9">
        <f t="shared" si="1"/>
        <v>172.09</v>
      </c>
      <c r="E6" s="9">
        <f t="shared" si="1"/>
        <v>172.09</v>
      </c>
      <c r="F6" s="9">
        <f t="shared" si="1"/>
        <v>172.09</v>
      </c>
      <c r="G6" s="9">
        <f>G12</f>
        <v>172.09</v>
      </c>
      <c r="H6" s="9">
        <f>SUM(B6:G6)</f>
        <v>1032.54</v>
      </c>
    </row>
    <row r="7" spans="1:11" ht="15.75" x14ac:dyDescent="0.3">
      <c r="A7" s="8" t="s">
        <v>3</v>
      </c>
      <c r="B7" s="9">
        <v>12579.71</v>
      </c>
      <c r="C7" s="9">
        <v>11961.24</v>
      </c>
      <c r="D7" s="9">
        <v>12119.98</v>
      </c>
      <c r="E7" s="9">
        <v>11889.86</v>
      </c>
      <c r="F7" s="9">
        <v>11890.68</v>
      </c>
      <c r="G7" s="9">
        <v>14298.4</v>
      </c>
      <c r="H7" s="9">
        <f t="shared" si="0"/>
        <v>74739.87</v>
      </c>
    </row>
    <row r="8" spans="1:11" ht="15.75" x14ac:dyDescent="0.3">
      <c r="A8" s="8" t="s">
        <v>4</v>
      </c>
      <c r="B8" s="9">
        <v>0</v>
      </c>
      <c r="C8" s="9">
        <v>0</v>
      </c>
      <c r="D8" s="9">
        <v>0</v>
      </c>
      <c r="E8" s="9">
        <v>0</v>
      </c>
      <c r="F8" s="9">
        <v>0</v>
      </c>
      <c r="G8" s="9">
        <v>0</v>
      </c>
      <c r="H8" s="9">
        <f t="shared" si="0"/>
        <v>0</v>
      </c>
    </row>
    <row r="9" spans="1:11" ht="15.75" x14ac:dyDescent="0.3">
      <c r="A9" s="8" t="s">
        <v>5</v>
      </c>
      <c r="B9" s="9">
        <v>0</v>
      </c>
      <c r="C9" s="9">
        <v>0</v>
      </c>
      <c r="D9" s="9">
        <v>0</v>
      </c>
      <c r="E9" s="9">
        <v>0</v>
      </c>
      <c r="F9" s="9">
        <v>0</v>
      </c>
      <c r="G9" s="9">
        <v>0</v>
      </c>
      <c r="H9" s="9">
        <f t="shared" si="0"/>
        <v>0</v>
      </c>
    </row>
    <row r="10" spans="1:11" ht="15.75" x14ac:dyDescent="0.3">
      <c r="A10" s="8" t="s">
        <v>6</v>
      </c>
      <c r="B10" s="9">
        <v>124974.06</v>
      </c>
      <c r="C10" s="9">
        <v>120822.3</v>
      </c>
      <c r="D10" s="9">
        <v>122242.22</v>
      </c>
      <c r="E10" s="9">
        <v>121426.47</v>
      </c>
      <c r="F10" s="9">
        <v>121176.46</v>
      </c>
      <c r="G10" s="9">
        <v>119592.99</v>
      </c>
      <c r="H10" s="9">
        <f t="shared" si="0"/>
        <v>730234.49999999988</v>
      </c>
    </row>
    <row r="11" spans="1:11" ht="15.75" x14ac:dyDescent="0.3">
      <c r="A11" s="26" t="s">
        <v>7</v>
      </c>
      <c r="B11" s="9">
        <v>3452.23</v>
      </c>
      <c r="C11" s="9">
        <v>3331.81</v>
      </c>
      <c r="D11" s="9">
        <v>3372.99</v>
      </c>
      <c r="E11" s="9">
        <v>3349.33</v>
      </c>
      <c r="F11" s="9">
        <v>3342.07</v>
      </c>
      <c r="G11" s="9">
        <v>3296.17</v>
      </c>
      <c r="H11" s="9">
        <f t="shared" si="0"/>
        <v>20144.599999999999</v>
      </c>
      <c r="I11" s="18">
        <f>SUM(H11+H12)</f>
        <v>21177.14</v>
      </c>
      <c r="J11" s="48" t="s">
        <v>19</v>
      </c>
      <c r="K11" s="48"/>
    </row>
    <row r="12" spans="1:11" ht="15.75" x14ac:dyDescent="0.3">
      <c r="A12" s="26" t="s">
        <v>18</v>
      </c>
      <c r="B12" s="9">
        <v>172.09</v>
      </c>
      <c r="C12" s="9">
        <v>172.09</v>
      </c>
      <c r="D12" s="9">
        <v>172.09</v>
      </c>
      <c r="E12" s="9">
        <v>172.09</v>
      </c>
      <c r="F12" s="9">
        <v>172.09</v>
      </c>
      <c r="G12" s="9">
        <v>172.09</v>
      </c>
      <c r="H12" s="9">
        <f t="shared" si="0"/>
        <v>1032.54</v>
      </c>
    </row>
    <row r="13" spans="1:11" ht="15.75" x14ac:dyDescent="0.3">
      <c r="A13" s="8"/>
      <c r="B13" s="9"/>
      <c r="C13" s="9"/>
      <c r="D13" s="9"/>
      <c r="E13" s="9"/>
      <c r="F13" s="9"/>
      <c r="G13" s="9"/>
      <c r="H13" s="9">
        <f t="shared" ref="H13:H15" si="2">SUM(B13:G13)</f>
        <v>0</v>
      </c>
    </row>
    <row r="14" spans="1:11" ht="15.75" x14ac:dyDescent="0.3">
      <c r="A14" s="8" t="s">
        <v>9</v>
      </c>
      <c r="B14" s="10">
        <f>SUM(B6,B7,B9,B11)</f>
        <v>16204.029999999999</v>
      </c>
      <c r="C14" s="10">
        <f t="shared" ref="C14:F14" si="3">SUM(C6,C7,C9,C11)</f>
        <v>15465.14</v>
      </c>
      <c r="D14" s="10">
        <f t="shared" si="3"/>
        <v>15665.06</v>
      </c>
      <c r="E14" s="10">
        <f t="shared" si="3"/>
        <v>15411.28</v>
      </c>
      <c r="F14" s="10">
        <f t="shared" si="3"/>
        <v>15404.84</v>
      </c>
      <c r="G14" s="10">
        <f>SUM(G6,G7,G9,G11)</f>
        <v>17766.66</v>
      </c>
      <c r="H14" s="10">
        <f t="shared" si="2"/>
        <v>95917.01</v>
      </c>
    </row>
    <row r="15" spans="1:11" ht="15.75" x14ac:dyDescent="0.3">
      <c r="A15" s="11"/>
      <c r="B15" s="12">
        <f>SUM(B14:C14)</f>
        <v>31669.17</v>
      </c>
      <c r="C15" s="12"/>
      <c r="D15" s="12">
        <f>SUM(D14:E14)</f>
        <v>31076.34</v>
      </c>
      <c r="E15" s="12"/>
      <c r="F15" s="12">
        <f>SUM(F14:G14)</f>
        <v>33171.5</v>
      </c>
      <c r="G15" s="12"/>
      <c r="H15" s="12">
        <f t="shared" si="2"/>
        <v>95917.01</v>
      </c>
    </row>
    <row r="16" spans="1:11" ht="15.75" x14ac:dyDescent="0.3">
      <c r="A16" s="2"/>
      <c r="B16" s="13"/>
      <c r="C16" s="13"/>
      <c r="D16" s="13"/>
      <c r="E16" s="13"/>
      <c r="F16" s="13"/>
      <c r="G16" s="13"/>
      <c r="H16" s="13"/>
    </row>
    <row r="17" spans="1:12" ht="15.75" x14ac:dyDescent="0.3">
      <c r="A17" s="2"/>
      <c r="B17" s="1"/>
      <c r="C17" s="1"/>
      <c r="D17" s="1"/>
      <c r="E17" s="1"/>
      <c r="F17" s="1"/>
      <c r="G17" s="1"/>
      <c r="H17" s="1"/>
    </row>
    <row r="18" spans="1:12" ht="15.75" x14ac:dyDescent="0.3">
      <c r="A18" s="2"/>
      <c r="B18" s="1"/>
      <c r="C18" s="1"/>
      <c r="D18" s="1"/>
      <c r="E18" s="1"/>
      <c r="F18" s="1"/>
      <c r="G18" s="1"/>
      <c r="H18" s="1"/>
    </row>
    <row r="19" spans="1:12" ht="15.75" x14ac:dyDescent="0.3">
      <c r="A19" s="2"/>
      <c r="B19" s="29">
        <v>43189</v>
      </c>
      <c r="C19" s="29">
        <v>43174</v>
      </c>
      <c r="D19" s="29">
        <v>43159</v>
      </c>
      <c r="E19" s="29">
        <v>43146</v>
      </c>
      <c r="F19" s="29">
        <v>43130</v>
      </c>
      <c r="G19" s="29">
        <v>43112</v>
      </c>
      <c r="H19" s="5" t="s">
        <v>1</v>
      </c>
    </row>
    <row r="20" spans="1:12" ht="15.75" x14ac:dyDescent="0.3">
      <c r="A20" s="8" t="s">
        <v>10</v>
      </c>
      <c r="B20" s="9">
        <v>106350.1</v>
      </c>
      <c r="C20" s="9">
        <v>102648.52</v>
      </c>
      <c r="D20" s="9">
        <v>103961.42</v>
      </c>
      <c r="E20" s="9">
        <v>103130.45</v>
      </c>
      <c r="F20" s="9">
        <v>102996.66</v>
      </c>
      <c r="G20" s="9">
        <v>101892.48</v>
      </c>
      <c r="H20" s="9">
        <f>SUM(B20:G20)</f>
        <v>620979.63</v>
      </c>
      <c r="I20" s="49" t="s">
        <v>32</v>
      </c>
      <c r="J20" s="50"/>
      <c r="K20" s="50"/>
      <c r="L20" s="50"/>
    </row>
    <row r="21" spans="1:12" ht="15.75" x14ac:dyDescent="0.3">
      <c r="A21" s="8" t="s">
        <v>11</v>
      </c>
      <c r="B21" s="9">
        <v>3412.83</v>
      </c>
      <c r="C21" s="9">
        <v>3301.34</v>
      </c>
      <c r="D21" s="9">
        <v>3343.8</v>
      </c>
      <c r="E21" s="9">
        <v>3314.56</v>
      </c>
      <c r="F21" s="9">
        <v>3313.73</v>
      </c>
      <c r="G21" s="9">
        <v>3276.38</v>
      </c>
      <c r="H21" s="9">
        <f>SUM(B21:G21)</f>
        <v>19962.640000000003</v>
      </c>
    </row>
    <row r="22" spans="1:12" x14ac:dyDescent="0.25">
      <c r="A22" s="14"/>
      <c r="B22" s="15">
        <f>SUM(B21+C21)</f>
        <v>6714.17</v>
      </c>
      <c r="C22" s="14"/>
      <c r="D22" s="15">
        <f>D21+E21</f>
        <v>6658.3600000000006</v>
      </c>
      <c r="E22" s="14" t="s">
        <v>12</v>
      </c>
      <c r="F22" s="15">
        <f>F21+G21</f>
        <v>6590.1100000000006</v>
      </c>
      <c r="G22" s="14"/>
      <c r="H22" s="15">
        <f>B22+D22+F22</f>
        <v>19962.64</v>
      </c>
    </row>
    <row r="23" spans="1:12" x14ac:dyDescent="0.25">
      <c r="A23" s="1"/>
      <c r="B23" s="1"/>
      <c r="C23" s="1"/>
      <c r="D23" s="1"/>
      <c r="E23" s="1"/>
      <c r="F23" s="1"/>
      <c r="G23" s="1"/>
      <c r="H23" s="1"/>
    </row>
    <row r="24" spans="1:12" x14ac:dyDescent="0.25">
      <c r="A24" s="23" t="s">
        <v>26</v>
      </c>
      <c r="B24" s="19"/>
      <c r="C24" s="25"/>
      <c r="D24" s="25"/>
      <c r="E24" s="25"/>
      <c r="F24" s="25"/>
      <c r="G24" s="25"/>
      <c r="H24" s="9">
        <f t="shared" ref="H24:H27" si="4">SUM(B24:G24)</f>
        <v>0</v>
      </c>
    </row>
    <row r="25" spans="1:12" x14ac:dyDescent="0.25">
      <c r="A25" s="24" t="s">
        <v>27</v>
      </c>
      <c r="B25" s="19"/>
      <c r="C25" s="25"/>
      <c r="D25" s="25"/>
      <c r="E25" s="25"/>
      <c r="F25" s="25"/>
      <c r="G25" s="25"/>
      <c r="H25" s="9">
        <f t="shared" si="4"/>
        <v>0</v>
      </c>
    </row>
    <row r="26" spans="1:12" ht="15.75" x14ac:dyDescent="0.3">
      <c r="A26" s="8" t="s">
        <v>26</v>
      </c>
      <c r="B26" s="19"/>
      <c r="C26" s="25"/>
      <c r="D26" s="25"/>
      <c r="E26" s="25"/>
      <c r="F26" s="25"/>
      <c r="G26" s="25"/>
      <c r="H26" s="9">
        <f t="shared" si="4"/>
        <v>0</v>
      </c>
    </row>
    <row r="27" spans="1:12" ht="15.75" x14ac:dyDescent="0.3">
      <c r="A27" s="8" t="s">
        <v>27</v>
      </c>
      <c r="B27" s="19"/>
      <c r="C27" s="25"/>
      <c r="D27" s="25"/>
      <c r="E27" s="25"/>
      <c r="F27" s="25"/>
      <c r="G27" s="25"/>
      <c r="H27" s="9">
        <f t="shared" si="4"/>
        <v>0</v>
      </c>
    </row>
    <row r="28" spans="1:12" x14ac:dyDescent="0.25">
      <c r="B28" s="15">
        <f>SUM(B27+C27)</f>
        <v>0</v>
      </c>
      <c r="D28" s="15">
        <f>SUM(D27+E27)</f>
        <v>0</v>
      </c>
      <c r="F28" s="15">
        <f>SUM(F27+G27)</f>
        <v>0</v>
      </c>
      <c r="H28" s="18">
        <f>SUM(H24:H27)</f>
        <v>0</v>
      </c>
    </row>
  </sheetData>
  <mergeCells count="3">
    <mergeCell ref="J5:K5"/>
    <mergeCell ref="J11:K11"/>
    <mergeCell ref="I20:L20"/>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workbookViewId="0">
      <selection activeCell="E2" sqref="E2"/>
    </sheetView>
  </sheetViews>
  <sheetFormatPr defaultRowHeight="15" x14ac:dyDescent="0.25"/>
  <cols>
    <col min="1" max="1" width="37.28515625" bestFit="1" customWidth="1"/>
    <col min="2" max="2" width="11.5703125" bestFit="1" customWidth="1"/>
    <col min="3" max="3" width="11.28515625" bestFit="1" customWidth="1"/>
    <col min="4" max="4" width="17.28515625" bestFit="1" customWidth="1"/>
    <col min="5" max="5" width="11.28515625" bestFit="1" customWidth="1"/>
    <col min="6" max="6" width="11.5703125" bestFit="1" customWidth="1"/>
    <col min="7" max="7" width="11.28515625" bestFit="1" customWidth="1"/>
    <col min="8" max="8" width="12.85546875" bestFit="1" customWidth="1"/>
    <col min="9" max="9" width="13.140625" customWidth="1"/>
  </cols>
  <sheetData>
    <row r="1" spans="1:11" ht="15.75" x14ac:dyDescent="0.3">
      <c r="A1" s="2" t="s">
        <v>0</v>
      </c>
      <c r="B1" s="3"/>
      <c r="C1" s="3"/>
      <c r="D1" s="4" t="s">
        <v>20</v>
      </c>
      <c r="E1" s="5">
        <v>2024</v>
      </c>
      <c r="F1" s="1"/>
      <c r="G1" s="1"/>
      <c r="H1" s="1"/>
    </row>
    <row r="2" spans="1:11" x14ac:dyDescent="0.25">
      <c r="A2" s="1"/>
      <c r="B2" s="1"/>
      <c r="C2" s="1"/>
      <c r="D2" s="1"/>
      <c r="E2" s="1"/>
      <c r="F2" s="1"/>
      <c r="G2" s="1"/>
      <c r="H2" s="1"/>
    </row>
    <row r="3" spans="1:11" ht="15.75" x14ac:dyDescent="0.3">
      <c r="A3" s="1"/>
      <c r="B3" s="6"/>
      <c r="C3" s="6"/>
      <c r="D3" s="6"/>
      <c r="E3" s="6"/>
      <c r="F3" s="6"/>
      <c r="G3" s="6"/>
      <c r="H3" s="5" t="s">
        <v>1</v>
      </c>
    </row>
    <row r="4" spans="1:11" x14ac:dyDescent="0.25">
      <c r="A4" s="1"/>
      <c r="B4" s="29">
        <v>43280</v>
      </c>
      <c r="C4" s="29">
        <v>43266</v>
      </c>
      <c r="D4" s="29">
        <v>43250</v>
      </c>
      <c r="E4" s="29">
        <v>43235</v>
      </c>
      <c r="F4" s="29">
        <v>43220</v>
      </c>
      <c r="G4" s="29">
        <v>43203</v>
      </c>
      <c r="H4" s="1"/>
    </row>
    <row r="5" spans="1:11" ht="15.75" x14ac:dyDescent="0.3">
      <c r="A5" s="26" t="s">
        <v>2</v>
      </c>
      <c r="B5" s="20">
        <v>111480.9</v>
      </c>
      <c r="C5" s="20">
        <v>109030.52</v>
      </c>
      <c r="D5" s="20">
        <v>111193.24</v>
      </c>
      <c r="E5" s="20">
        <v>110678.71</v>
      </c>
      <c r="F5" s="20">
        <v>110530.95</v>
      </c>
      <c r="G5" s="20">
        <v>109589.78</v>
      </c>
      <c r="H5" s="20">
        <f t="shared" ref="H5:H12" si="0">SUM(B5:G5)</f>
        <v>662504.1</v>
      </c>
      <c r="I5" s="16">
        <f>SUM(H5+H6)</f>
        <v>663533.72</v>
      </c>
      <c r="J5" s="48" t="s">
        <v>17</v>
      </c>
      <c r="K5" s="48"/>
    </row>
    <row r="6" spans="1:11" ht="15.75" x14ac:dyDescent="0.3">
      <c r="A6" s="26" t="s">
        <v>36</v>
      </c>
      <c r="B6" s="9">
        <f t="shared" ref="B6:F6" si="1">B12</f>
        <v>171.36</v>
      </c>
      <c r="C6" s="9">
        <f t="shared" si="1"/>
        <v>171.36</v>
      </c>
      <c r="D6" s="9">
        <f t="shared" si="1"/>
        <v>171.36</v>
      </c>
      <c r="E6" s="9">
        <f t="shared" si="1"/>
        <v>171.36</v>
      </c>
      <c r="F6" s="9">
        <f t="shared" si="1"/>
        <v>172.09</v>
      </c>
      <c r="G6" s="9">
        <f>G12</f>
        <v>172.09</v>
      </c>
      <c r="H6" s="9">
        <f t="shared" si="0"/>
        <v>1029.6200000000001</v>
      </c>
      <c r="I6" s="17"/>
    </row>
    <row r="7" spans="1:11" ht="15.75" x14ac:dyDescent="0.3">
      <c r="A7" s="8" t="s">
        <v>3</v>
      </c>
      <c r="B7" s="9">
        <v>12542.82</v>
      </c>
      <c r="C7" s="9">
        <v>12219.82</v>
      </c>
      <c r="D7" s="9">
        <v>12602.76</v>
      </c>
      <c r="E7" s="9">
        <v>12490.98</v>
      </c>
      <c r="F7" s="9">
        <v>12436.35</v>
      </c>
      <c r="G7" s="9">
        <v>12300.61</v>
      </c>
      <c r="H7" s="9">
        <f t="shared" si="0"/>
        <v>74593.34</v>
      </c>
      <c r="I7" s="21" t="s">
        <v>12</v>
      </c>
    </row>
    <row r="8" spans="1:11" ht="15.75" x14ac:dyDescent="0.3">
      <c r="A8" s="8" t="s">
        <v>4</v>
      </c>
      <c r="B8" s="9">
        <v>0</v>
      </c>
      <c r="C8" s="9">
        <v>0</v>
      </c>
      <c r="D8" s="9">
        <v>0</v>
      </c>
      <c r="E8" s="9">
        <v>0</v>
      </c>
      <c r="F8" s="9">
        <v>0</v>
      </c>
      <c r="G8" s="9">
        <v>0</v>
      </c>
      <c r="H8" s="9">
        <f t="shared" si="0"/>
        <v>0</v>
      </c>
      <c r="I8" s="17"/>
    </row>
    <row r="9" spans="1:11" ht="15.75" x14ac:dyDescent="0.3">
      <c r="A9" s="8" t="s">
        <v>5</v>
      </c>
      <c r="B9" s="9">
        <v>0</v>
      </c>
      <c r="C9" s="9">
        <v>0</v>
      </c>
      <c r="D9" s="9">
        <v>0</v>
      </c>
      <c r="E9" s="9">
        <v>0</v>
      </c>
      <c r="F9" s="9">
        <v>0</v>
      </c>
      <c r="G9" s="9">
        <v>0</v>
      </c>
      <c r="H9" s="9">
        <f t="shared" si="0"/>
        <v>0</v>
      </c>
      <c r="I9" s="17"/>
    </row>
    <row r="10" spans="1:11" ht="15.75" x14ac:dyDescent="0.3">
      <c r="A10" s="8" t="s">
        <v>6</v>
      </c>
      <c r="B10" s="9">
        <v>125419.83</v>
      </c>
      <c r="C10" s="9">
        <v>122866.82</v>
      </c>
      <c r="D10" s="9">
        <v>125106.58</v>
      </c>
      <c r="E10" s="9">
        <v>124484.59</v>
      </c>
      <c r="F10" s="9">
        <v>124241.8</v>
      </c>
      <c r="G10" s="9">
        <v>123204.98</v>
      </c>
      <c r="H10" s="9">
        <f t="shared" si="0"/>
        <v>745324.60000000009</v>
      </c>
      <c r="I10" s="17" t="s">
        <v>12</v>
      </c>
    </row>
    <row r="11" spans="1:11" ht="15.75" x14ac:dyDescent="0.3">
      <c r="A11" s="26" t="s">
        <v>7</v>
      </c>
      <c r="B11" s="9">
        <v>3465.86</v>
      </c>
      <c r="C11" s="9">
        <v>3391.82</v>
      </c>
      <c r="D11" s="9">
        <v>3456.8</v>
      </c>
      <c r="E11" s="9">
        <v>3438.74</v>
      </c>
      <c r="F11" s="9">
        <v>3430.97</v>
      </c>
      <c r="G11" s="9">
        <v>3400.93</v>
      </c>
      <c r="H11" s="9">
        <f t="shared" si="0"/>
        <v>20585.12</v>
      </c>
      <c r="I11" s="16">
        <f>SUM(H11+H12)</f>
        <v>21614.739999999998</v>
      </c>
      <c r="J11" s="48" t="s">
        <v>19</v>
      </c>
      <c r="K11" s="48"/>
    </row>
    <row r="12" spans="1:11" ht="15.75" x14ac:dyDescent="0.3">
      <c r="A12" s="26" t="s">
        <v>18</v>
      </c>
      <c r="B12" s="9">
        <v>171.36</v>
      </c>
      <c r="C12" s="9">
        <v>171.36</v>
      </c>
      <c r="D12" s="9">
        <v>171.36</v>
      </c>
      <c r="E12" s="9">
        <v>171.36</v>
      </c>
      <c r="F12" s="9">
        <v>172.09</v>
      </c>
      <c r="G12" s="9">
        <v>172.09</v>
      </c>
      <c r="H12" s="9">
        <f t="shared" si="0"/>
        <v>1029.6200000000001</v>
      </c>
      <c r="I12" s="17"/>
    </row>
    <row r="13" spans="1:11" ht="15.75" x14ac:dyDescent="0.3">
      <c r="A13" s="8" t="s">
        <v>8</v>
      </c>
      <c r="B13" s="9"/>
      <c r="C13" s="9"/>
      <c r="D13" s="9"/>
      <c r="E13" s="9"/>
      <c r="F13" s="9">
        <v>0</v>
      </c>
      <c r="G13" s="9">
        <v>0</v>
      </c>
      <c r="H13" s="9">
        <f t="shared" ref="H13:H15" si="2">SUM(B13:G13)</f>
        <v>0</v>
      </c>
    </row>
    <row r="14" spans="1:11" ht="15.75" x14ac:dyDescent="0.3">
      <c r="A14" s="8" t="s">
        <v>9</v>
      </c>
      <c r="B14" s="10">
        <f>SUM(B6,B7,B9,B11)</f>
        <v>16180.04</v>
      </c>
      <c r="C14" s="10">
        <f t="shared" ref="C14:G14" si="3">SUM(C6,C7,C9,C11)</f>
        <v>15783</v>
      </c>
      <c r="D14" s="10">
        <f t="shared" si="3"/>
        <v>16230.920000000002</v>
      </c>
      <c r="E14" s="10">
        <f t="shared" si="3"/>
        <v>16101.08</v>
      </c>
      <c r="F14" s="10">
        <f t="shared" si="3"/>
        <v>16039.41</v>
      </c>
      <c r="G14" s="10">
        <f t="shared" si="3"/>
        <v>15873.630000000001</v>
      </c>
      <c r="H14" s="10">
        <f t="shared" si="2"/>
        <v>96208.080000000016</v>
      </c>
    </row>
    <row r="15" spans="1:11" ht="15.75" x14ac:dyDescent="0.3">
      <c r="A15" s="11"/>
      <c r="B15" s="12">
        <f>SUM(B14:C14)</f>
        <v>31963.040000000001</v>
      </c>
      <c r="C15" s="12"/>
      <c r="D15" s="12">
        <f>SUM(D14:E14)</f>
        <v>32332</v>
      </c>
      <c r="E15" s="12"/>
      <c r="F15" s="12">
        <f>SUM(F14:G14)</f>
        <v>31913.040000000001</v>
      </c>
      <c r="G15" s="12"/>
      <c r="H15" s="12">
        <f t="shared" si="2"/>
        <v>96208.08</v>
      </c>
      <c r="I15" s="33" t="s">
        <v>33</v>
      </c>
      <c r="J15" s="33"/>
      <c r="K15" s="33"/>
    </row>
    <row r="16" spans="1:11" ht="15.75" x14ac:dyDescent="0.3">
      <c r="A16" s="2"/>
      <c r="B16" s="13"/>
      <c r="C16" s="13"/>
      <c r="D16" s="13"/>
      <c r="E16" s="13"/>
      <c r="F16" s="13"/>
      <c r="G16" s="13"/>
      <c r="H16" s="13"/>
    </row>
    <row r="17" spans="1:12" ht="15.75" x14ac:dyDescent="0.3">
      <c r="A17" s="2"/>
      <c r="B17" s="1"/>
      <c r="C17" s="1"/>
      <c r="D17" s="1"/>
      <c r="E17" s="1"/>
      <c r="F17" s="1"/>
      <c r="G17" s="1"/>
      <c r="H17" s="1"/>
    </row>
    <row r="18" spans="1:12" ht="15.75" x14ac:dyDescent="0.3">
      <c r="A18" s="2"/>
      <c r="B18" s="1"/>
      <c r="C18" s="1"/>
      <c r="D18" s="1"/>
      <c r="E18" s="1"/>
      <c r="F18" s="1"/>
      <c r="G18" s="1"/>
      <c r="H18" s="1"/>
    </row>
    <row r="19" spans="1:12" ht="15.75" x14ac:dyDescent="0.3">
      <c r="A19" s="2"/>
      <c r="B19" s="29">
        <v>43280</v>
      </c>
      <c r="C19" s="29">
        <v>43266</v>
      </c>
      <c r="D19" s="29">
        <v>43250</v>
      </c>
      <c r="E19" s="29">
        <v>43235</v>
      </c>
      <c r="F19" s="29">
        <v>43220</v>
      </c>
      <c r="G19" s="29">
        <v>43203</v>
      </c>
      <c r="H19" s="5" t="s">
        <v>1</v>
      </c>
    </row>
    <row r="20" spans="1:12" ht="15.75" x14ac:dyDescent="0.3">
      <c r="A20" s="8" t="s">
        <v>10</v>
      </c>
      <c r="B20" s="9">
        <v>106699.79</v>
      </c>
      <c r="C20" s="9">
        <v>104028.93</v>
      </c>
      <c r="D20" s="9">
        <v>106405.13</v>
      </c>
      <c r="E20" s="9">
        <v>105904.59</v>
      </c>
      <c r="F20" s="9">
        <v>105756.85</v>
      </c>
      <c r="G20" s="9">
        <v>104738.67</v>
      </c>
      <c r="H20" s="9">
        <f>SUM(B20:G20)</f>
        <v>633533.96</v>
      </c>
      <c r="I20" s="31">
        <f>SUM(H20:H21)</f>
        <v>653864.62</v>
      </c>
      <c r="J20" s="48" t="s">
        <v>31</v>
      </c>
      <c r="K20" s="48"/>
      <c r="L20" s="30" t="s">
        <v>34</v>
      </c>
    </row>
    <row r="21" spans="1:12" ht="15.75" x14ac:dyDescent="0.3">
      <c r="A21" s="8" t="s">
        <v>11</v>
      </c>
      <c r="B21" s="9">
        <v>3427.11</v>
      </c>
      <c r="C21" s="9">
        <v>3330.66</v>
      </c>
      <c r="D21" s="9">
        <v>3442.21</v>
      </c>
      <c r="E21" s="9">
        <v>3395.92</v>
      </c>
      <c r="F21" s="9">
        <v>3387.42</v>
      </c>
      <c r="G21" s="9">
        <v>3347.34</v>
      </c>
      <c r="H21" s="9">
        <f>SUM(B21:G21)</f>
        <v>20330.66</v>
      </c>
      <c r="I21" s="49" t="s">
        <v>32</v>
      </c>
      <c r="J21" s="50"/>
      <c r="K21" s="50"/>
      <c r="L21" s="50"/>
    </row>
    <row r="22" spans="1:12" x14ac:dyDescent="0.25">
      <c r="A22" s="14"/>
      <c r="B22" s="15">
        <f>SUM(B21+C21)</f>
        <v>6757.77</v>
      </c>
      <c r="C22" s="14"/>
      <c r="D22" s="15">
        <f>D21+E21</f>
        <v>6838.13</v>
      </c>
      <c r="E22" s="14" t="s">
        <v>12</v>
      </c>
      <c r="F22" s="15">
        <f>F21+G21</f>
        <v>6734.76</v>
      </c>
      <c r="G22" s="14"/>
      <c r="H22" s="15">
        <f>B22+D22+F22</f>
        <v>20330.660000000003</v>
      </c>
    </row>
    <row r="23" spans="1:12" x14ac:dyDescent="0.25">
      <c r="A23" s="1"/>
      <c r="B23" s="1"/>
      <c r="C23" s="1"/>
      <c r="D23" s="1"/>
      <c r="E23" s="1"/>
      <c r="F23" s="1"/>
      <c r="G23" s="1"/>
      <c r="H23" s="1"/>
      <c r="I23" s="33" t="s">
        <v>33</v>
      </c>
    </row>
    <row r="24" spans="1:12" x14ac:dyDescent="0.25">
      <c r="A24" s="23" t="s">
        <v>26</v>
      </c>
      <c r="B24" s="19"/>
      <c r="C24" s="25"/>
      <c r="D24" s="25"/>
      <c r="E24" s="25"/>
      <c r="F24" s="25"/>
      <c r="G24" s="25"/>
      <c r="H24" s="9">
        <f t="shared" ref="H24:H27" si="4">SUM(B24:G24)</f>
        <v>0</v>
      </c>
    </row>
    <row r="25" spans="1:12" x14ac:dyDescent="0.25">
      <c r="A25" s="24" t="s">
        <v>27</v>
      </c>
      <c r="B25" s="19"/>
      <c r="C25" s="25"/>
      <c r="D25" s="25"/>
      <c r="E25" s="25"/>
      <c r="F25" s="25"/>
      <c r="G25" s="25"/>
      <c r="H25" s="9">
        <f t="shared" si="4"/>
        <v>0</v>
      </c>
    </row>
    <row r="26" spans="1:12" ht="15.75" x14ac:dyDescent="0.3">
      <c r="A26" s="8" t="s">
        <v>26</v>
      </c>
      <c r="B26" s="19"/>
      <c r="C26" s="25"/>
      <c r="D26" s="25"/>
      <c r="E26" s="25"/>
      <c r="F26" s="25"/>
      <c r="G26" s="25"/>
      <c r="H26" s="9">
        <f t="shared" si="4"/>
        <v>0</v>
      </c>
    </row>
    <row r="27" spans="1:12" ht="15.75" x14ac:dyDescent="0.3">
      <c r="A27" s="8" t="s">
        <v>27</v>
      </c>
      <c r="B27" s="19"/>
      <c r="C27" s="25"/>
      <c r="D27" s="25"/>
      <c r="E27" s="25"/>
      <c r="F27" s="25"/>
      <c r="G27" s="25"/>
      <c r="H27" s="9">
        <f t="shared" si="4"/>
        <v>0</v>
      </c>
    </row>
    <row r="28" spans="1:12" x14ac:dyDescent="0.25">
      <c r="B28" s="15">
        <f>SUM(B27+C27)</f>
        <v>0</v>
      </c>
      <c r="D28" s="15">
        <f>SUM(D27+E27)</f>
        <v>0</v>
      </c>
      <c r="F28" s="15">
        <f>SUM(F27+G27)</f>
        <v>0</v>
      </c>
      <c r="H28" s="18">
        <f>SUM(H24:H27)</f>
        <v>0</v>
      </c>
    </row>
  </sheetData>
  <mergeCells count="4">
    <mergeCell ref="J5:K5"/>
    <mergeCell ref="J11:K11"/>
    <mergeCell ref="I21:L21"/>
    <mergeCell ref="J20:K20"/>
  </mergeCell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workbookViewId="0">
      <selection activeCell="E2" sqref="E2"/>
    </sheetView>
  </sheetViews>
  <sheetFormatPr defaultRowHeight="15" x14ac:dyDescent="0.25"/>
  <cols>
    <col min="1" max="1" width="37.28515625" bestFit="1" customWidth="1"/>
    <col min="2" max="2" width="11.5703125" bestFit="1" customWidth="1"/>
    <col min="3" max="3" width="11.28515625" bestFit="1" customWidth="1"/>
    <col min="4" max="4" width="17.28515625" bestFit="1" customWidth="1"/>
    <col min="5" max="5" width="11.28515625" bestFit="1" customWidth="1"/>
    <col min="6" max="6" width="11.5703125" bestFit="1" customWidth="1"/>
    <col min="7" max="7" width="11.28515625" bestFit="1" customWidth="1"/>
    <col min="8" max="8" width="12.85546875" bestFit="1" customWidth="1"/>
    <col min="9" max="9" width="13.140625" customWidth="1"/>
  </cols>
  <sheetData>
    <row r="1" spans="1:11" ht="15.75" x14ac:dyDescent="0.3">
      <c r="A1" s="2" t="s">
        <v>0</v>
      </c>
      <c r="B1" s="3" t="s">
        <v>12</v>
      </c>
      <c r="C1" s="3"/>
      <c r="D1" s="4" t="s">
        <v>13</v>
      </c>
      <c r="E1" s="5">
        <v>2024</v>
      </c>
      <c r="F1" s="1"/>
      <c r="G1" s="1"/>
      <c r="H1" s="1"/>
    </row>
    <row r="2" spans="1:11" x14ac:dyDescent="0.25">
      <c r="A2" t="s">
        <v>12</v>
      </c>
      <c r="B2" s="1"/>
      <c r="C2" s="1"/>
      <c r="D2" s="1"/>
      <c r="E2" s="1"/>
      <c r="F2" s="1"/>
      <c r="G2" s="1"/>
      <c r="H2" s="1"/>
    </row>
    <row r="3" spans="1:11" ht="15.75" x14ac:dyDescent="0.3">
      <c r="A3" s="1" t="s">
        <v>12</v>
      </c>
      <c r="B3" s="6"/>
      <c r="C3" s="6"/>
      <c r="D3" s="6"/>
      <c r="E3" s="6"/>
      <c r="F3" s="6"/>
      <c r="G3" s="6"/>
      <c r="H3" s="5" t="s">
        <v>1</v>
      </c>
    </row>
    <row r="4" spans="1:11" x14ac:dyDescent="0.25">
      <c r="A4" s="1" t="s">
        <v>12</v>
      </c>
      <c r="B4" s="7">
        <v>43371</v>
      </c>
      <c r="C4" s="7">
        <v>43357</v>
      </c>
      <c r="D4" s="7">
        <v>43342</v>
      </c>
      <c r="E4" s="7">
        <v>43327</v>
      </c>
      <c r="F4" s="7">
        <v>43311</v>
      </c>
      <c r="G4" s="7">
        <v>43294</v>
      </c>
      <c r="H4" s="1"/>
    </row>
    <row r="5" spans="1:11" ht="15.75" x14ac:dyDescent="0.3">
      <c r="A5" s="26" t="s">
        <v>2</v>
      </c>
      <c r="B5" s="20">
        <v>115865.81</v>
      </c>
      <c r="C5" s="20">
        <v>122715.89</v>
      </c>
      <c r="D5" s="20">
        <v>116911</v>
      </c>
      <c r="E5" s="20">
        <v>112480.69</v>
      </c>
      <c r="F5" s="20">
        <v>118387.33</v>
      </c>
      <c r="G5" s="20">
        <v>112835.33</v>
      </c>
      <c r="H5" s="20">
        <f t="shared" ref="H5:H12" si="0">SUM(B5:G5)</f>
        <v>699196.04999999993</v>
      </c>
      <c r="I5" s="16">
        <f>SUM(H5+H6)</f>
        <v>700236.99999999988</v>
      </c>
      <c r="J5" s="48" t="s">
        <v>17</v>
      </c>
      <c r="K5" s="48"/>
    </row>
    <row r="6" spans="1:11" ht="15.75" x14ac:dyDescent="0.3">
      <c r="A6" s="26" t="s">
        <v>36</v>
      </c>
      <c r="B6" s="9">
        <f t="shared" ref="B6:F6" si="1">B12</f>
        <v>173.77</v>
      </c>
      <c r="C6" s="9">
        <f t="shared" si="1"/>
        <v>173.77</v>
      </c>
      <c r="D6" s="9">
        <f t="shared" si="1"/>
        <v>173.77</v>
      </c>
      <c r="E6" s="9">
        <f t="shared" si="1"/>
        <v>174.62</v>
      </c>
      <c r="F6" s="9">
        <f t="shared" si="1"/>
        <v>174.62</v>
      </c>
      <c r="G6" s="9">
        <f>G12</f>
        <v>170.4</v>
      </c>
      <c r="H6" s="9">
        <f t="shared" si="0"/>
        <v>1040.95</v>
      </c>
      <c r="I6" s="17"/>
    </row>
    <row r="7" spans="1:11" ht="15.75" x14ac:dyDescent="0.3">
      <c r="A7" s="8" t="s">
        <v>3</v>
      </c>
      <c r="B7" s="9">
        <v>13397.66</v>
      </c>
      <c r="C7" s="9">
        <v>14370.41</v>
      </c>
      <c r="D7" s="9">
        <v>13932.59</v>
      </c>
      <c r="E7" s="9">
        <v>12720.81</v>
      </c>
      <c r="F7" s="9">
        <v>13640</v>
      </c>
      <c r="G7" s="9">
        <v>12793.62</v>
      </c>
      <c r="H7" s="9">
        <f t="shared" si="0"/>
        <v>80855.09</v>
      </c>
      <c r="I7" s="21" t="s">
        <v>12</v>
      </c>
    </row>
    <row r="8" spans="1:11" ht="15.75" x14ac:dyDescent="0.3">
      <c r="A8" s="8" t="s">
        <v>4</v>
      </c>
      <c r="B8" s="9">
        <v>0</v>
      </c>
      <c r="C8" s="9">
        <v>0</v>
      </c>
      <c r="D8" s="9">
        <v>0</v>
      </c>
      <c r="E8" s="9">
        <v>0</v>
      </c>
      <c r="F8" s="9">
        <v>0</v>
      </c>
      <c r="G8" s="9">
        <v>0</v>
      </c>
      <c r="H8" s="9">
        <f t="shared" si="0"/>
        <v>0</v>
      </c>
      <c r="I8" s="17"/>
    </row>
    <row r="9" spans="1:11" ht="15.75" x14ac:dyDescent="0.3">
      <c r="A9" s="8" t="s">
        <v>5</v>
      </c>
      <c r="B9" s="9">
        <v>0</v>
      </c>
      <c r="C9" s="9">
        <v>0</v>
      </c>
      <c r="D9" s="9">
        <v>0</v>
      </c>
      <c r="E9" s="9">
        <v>0</v>
      </c>
      <c r="F9" s="9">
        <v>0</v>
      </c>
      <c r="G9" s="9">
        <v>0</v>
      </c>
      <c r="H9" s="9">
        <f t="shared" si="0"/>
        <v>0</v>
      </c>
      <c r="I9" s="17"/>
    </row>
    <row r="10" spans="1:11" ht="15.75" x14ac:dyDescent="0.3">
      <c r="A10" s="8" t="s">
        <v>6</v>
      </c>
      <c r="B10" s="9">
        <v>130363.79</v>
      </c>
      <c r="C10" s="9">
        <v>137287.72</v>
      </c>
      <c r="D10" s="9">
        <v>131464.87</v>
      </c>
      <c r="E10" s="9">
        <v>126533.95</v>
      </c>
      <c r="F10" s="9">
        <v>132283.78</v>
      </c>
      <c r="G10" s="9">
        <v>126958.76</v>
      </c>
      <c r="H10" s="9">
        <f t="shared" si="0"/>
        <v>784892.87</v>
      </c>
      <c r="I10" s="17" t="s">
        <v>12</v>
      </c>
    </row>
    <row r="11" spans="1:11" ht="15.75" x14ac:dyDescent="0.3">
      <c r="A11" s="26" t="s">
        <v>7</v>
      </c>
      <c r="B11" s="9">
        <v>3606.85</v>
      </c>
      <c r="C11" s="9">
        <v>3807.59</v>
      </c>
      <c r="D11" s="9">
        <v>3638.71</v>
      </c>
      <c r="E11" s="9">
        <v>3494.9</v>
      </c>
      <c r="F11" s="9">
        <v>3661.64</v>
      </c>
      <c r="G11" s="9">
        <v>3511.44</v>
      </c>
      <c r="H11" s="9">
        <f t="shared" si="0"/>
        <v>21721.13</v>
      </c>
      <c r="I11" s="16">
        <f>SUM(H11+H12)</f>
        <v>22762.080000000002</v>
      </c>
      <c r="J11" s="48" t="s">
        <v>19</v>
      </c>
      <c r="K11" s="48"/>
    </row>
    <row r="12" spans="1:11" ht="15.75" x14ac:dyDescent="0.3">
      <c r="A12" s="26" t="s">
        <v>18</v>
      </c>
      <c r="B12" s="9">
        <v>173.77</v>
      </c>
      <c r="C12" s="9">
        <v>173.77</v>
      </c>
      <c r="D12" s="9">
        <v>173.77</v>
      </c>
      <c r="E12" s="9">
        <v>174.62</v>
      </c>
      <c r="F12" s="9">
        <v>174.62</v>
      </c>
      <c r="G12" s="9">
        <v>170.4</v>
      </c>
      <c r="H12" s="9">
        <f t="shared" si="0"/>
        <v>1040.95</v>
      </c>
      <c r="I12" s="17"/>
    </row>
    <row r="13" spans="1:11" ht="15.75" x14ac:dyDescent="0.3">
      <c r="A13" s="8" t="s">
        <v>8</v>
      </c>
      <c r="B13" s="9">
        <v>0</v>
      </c>
      <c r="C13" s="9"/>
      <c r="D13" s="9"/>
      <c r="E13" s="9"/>
      <c r="F13" s="9"/>
      <c r="G13" s="9"/>
      <c r="H13" s="9">
        <f t="shared" ref="H13:H15" si="2">SUM(B13:G13)</f>
        <v>0</v>
      </c>
    </row>
    <row r="14" spans="1:11" ht="15.75" x14ac:dyDescent="0.3">
      <c r="A14" s="8" t="s">
        <v>9</v>
      </c>
      <c r="B14" s="10">
        <f>SUM(B6,B7,B9,B11)</f>
        <v>17178.28</v>
      </c>
      <c r="C14" s="10">
        <f t="shared" ref="C14:G14" si="3">SUM(C6,C7,C9,C11)</f>
        <v>18351.77</v>
      </c>
      <c r="D14" s="10">
        <f t="shared" si="3"/>
        <v>17745.07</v>
      </c>
      <c r="E14" s="10">
        <f t="shared" si="3"/>
        <v>16390.330000000002</v>
      </c>
      <c r="F14" s="10">
        <f t="shared" si="3"/>
        <v>17476.260000000002</v>
      </c>
      <c r="G14" s="10">
        <f t="shared" si="3"/>
        <v>16475.46</v>
      </c>
      <c r="H14" s="10">
        <f t="shared" si="2"/>
        <v>103617.17000000001</v>
      </c>
    </row>
    <row r="15" spans="1:11" ht="15.75" x14ac:dyDescent="0.3">
      <c r="A15" s="11"/>
      <c r="B15" s="12">
        <f>SUM(B14:C14)</f>
        <v>35530.050000000003</v>
      </c>
      <c r="C15" s="12"/>
      <c r="D15" s="12">
        <f>SUM(D14:E14)</f>
        <v>34135.4</v>
      </c>
      <c r="E15" s="12"/>
      <c r="F15" s="12">
        <f>SUM(F14:G14)</f>
        <v>33951.72</v>
      </c>
      <c r="G15" s="12"/>
      <c r="H15" s="12">
        <f t="shared" si="2"/>
        <v>103617.17000000001</v>
      </c>
      <c r="I15" s="33" t="s">
        <v>35</v>
      </c>
    </row>
    <row r="16" spans="1:11" ht="15.75" x14ac:dyDescent="0.3">
      <c r="A16" s="2"/>
      <c r="B16" s="13"/>
      <c r="C16" s="13"/>
      <c r="D16" s="13"/>
      <c r="E16" s="13"/>
      <c r="F16" s="13"/>
      <c r="G16" s="13"/>
      <c r="H16" s="13"/>
    </row>
    <row r="17" spans="1:12" ht="15.75" x14ac:dyDescent="0.3">
      <c r="A17" s="2"/>
      <c r="B17" s="1"/>
      <c r="C17" s="1"/>
      <c r="D17" s="1"/>
      <c r="E17" s="1"/>
      <c r="F17" s="1"/>
      <c r="G17" s="1"/>
      <c r="H17" s="1"/>
    </row>
    <row r="18" spans="1:12" ht="15.75" x14ac:dyDescent="0.3">
      <c r="A18" s="2"/>
      <c r="B18" s="1"/>
      <c r="C18" s="1"/>
      <c r="D18" s="1"/>
      <c r="E18" s="1"/>
      <c r="F18" s="1"/>
      <c r="G18" s="1"/>
      <c r="H18" s="1"/>
    </row>
    <row r="19" spans="1:12" ht="15.75" x14ac:dyDescent="0.3">
      <c r="A19" s="2"/>
      <c r="B19" s="7">
        <v>43371</v>
      </c>
      <c r="C19" s="7">
        <v>43357</v>
      </c>
      <c r="D19" s="7">
        <v>43342</v>
      </c>
      <c r="E19" s="7">
        <v>43327</v>
      </c>
      <c r="F19" s="7">
        <v>43311</v>
      </c>
      <c r="G19" s="7">
        <v>43294</v>
      </c>
      <c r="H19" s="5" t="s">
        <v>1</v>
      </c>
    </row>
    <row r="20" spans="1:12" ht="15.75" x14ac:dyDescent="0.3">
      <c r="A20" s="8" t="s">
        <v>10</v>
      </c>
      <c r="B20" s="9">
        <v>110938.76</v>
      </c>
      <c r="C20" s="9">
        <v>117774.47</v>
      </c>
      <c r="D20" s="9">
        <v>111983.95</v>
      </c>
      <c r="E20" s="9">
        <v>107539.27</v>
      </c>
      <c r="F20" s="9">
        <v>113424.42</v>
      </c>
      <c r="G20" s="9">
        <v>107921.33</v>
      </c>
      <c r="H20" s="9">
        <f>SUM(B20:G20)</f>
        <v>669582.19999999995</v>
      </c>
      <c r="I20" s="49" t="s">
        <v>32</v>
      </c>
      <c r="J20" s="50"/>
      <c r="K20" s="50"/>
      <c r="L20" s="50"/>
    </row>
    <row r="21" spans="1:12" ht="15.75" x14ac:dyDescent="0.3">
      <c r="A21" s="8" t="s">
        <v>11</v>
      </c>
      <c r="B21" s="9">
        <v>3527.36</v>
      </c>
      <c r="C21" s="9">
        <v>3843.48</v>
      </c>
      <c r="D21" s="9">
        <v>3566.74</v>
      </c>
      <c r="E21" s="9">
        <v>3442.95</v>
      </c>
      <c r="F21" s="9">
        <v>3745.9</v>
      </c>
      <c r="G21" s="9">
        <v>3449.26</v>
      </c>
      <c r="H21" s="9">
        <f>SUM(B21:G21)</f>
        <v>21575.690000000002</v>
      </c>
    </row>
    <row r="22" spans="1:12" x14ac:dyDescent="0.25">
      <c r="A22" s="14"/>
      <c r="B22" s="15">
        <f>SUM(B21+C21)</f>
        <v>7370.84</v>
      </c>
      <c r="C22" s="14"/>
      <c r="D22" s="15">
        <f>D21+E21</f>
        <v>7009.69</v>
      </c>
      <c r="E22" s="14" t="s">
        <v>12</v>
      </c>
      <c r="F22" s="15">
        <f>F21+G21</f>
        <v>7195.16</v>
      </c>
      <c r="G22" s="14"/>
      <c r="H22" s="15">
        <f>B22+D22+F22</f>
        <v>21575.69</v>
      </c>
      <c r="I22" s="33" t="s">
        <v>35</v>
      </c>
    </row>
    <row r="23" spans="1:12" x14ac:dyDescent="0.25">
      <c r="A23" s="1"/>
      <c r="B23" s="1"/>
      <c r="C23" s="1"/>
      <c r="D23" s="1"/>
      <c r="E23" s="1"/>
      <c r="F23" s="1"/>
      <c r="G23" s="1"/>
      <c r="H23" s="1"/>
    </row>
    <row r="24" spans="1:12" x14ac:dyDescent="0.25">
      <c r="A24" s="23" t="s">
        <v>26</v>
      </c>
      <c r="B24" s="19"/>
      <c r="C24" s="25"/>
      <c r="D24" s="25"/>
      <c r="E24" s="25"/>
      <c r="F24" s="25"/>
      <c r="G24" s="25"/>
      <c r="H24" s="9">
        <f t="shared" ref="H24:H27" si="4">SUM(B24:G24)</f>
        <v>0</v>
      </c>
      <c r="I24" t="s">
        <v>12</v>
      </c>
    </row>
    <row r="25" spans="1:12" x14ac:dyDescent="0.25">
      <c r="A25" s="24" t="s">
        <v>27</v>
      </c>
      <c r="B25" s="19"/>
      <c r="C25" s="25"/>
      <c r="D25" s="25"/>
      <c r="E25" s="25"/>
      <c r="F25" s="25"/>
      <c r="G25" s="25"/>
      <c r="H25" s="9">
        <f t="shared" si="4"/>
        <v>0</v>
      </c>
    </row>
    <row r="26" spans="1:12" ht="15.75" x14ac:dyDescent="0.3">
      <c r="A26" s="8" t="s">
        <v>26</v>
      </c>
      <c r="B26" s="19"/>
      <c r="C26" s="25"/>
      <c r="D26" s="25"/>
      <c r="E26" s="25"/>
      <c r="F26" s="25"/>
      <c r="G26" s="25"/>
      <c r="H26" s="9">
        <f t="shared" si="4"/>
        <v>0</v>
      </c>
    </row>
    <row r="27" spans="1:12" ht="15.75" x14ac:dyDescent="0.3">
      <c r="A27" s="8" t="s">
        <v>27</v>
      </c>
      <c r="B27" s="19"/>
      <c r="C27" s="25"/>
      <c r="D27" s="25"/>
      <c r="E27" s="25"/>
      <c r="F27" s="25"/>
      <c r="G27" s="25"/>
      <c r="H27" s="9">
        <f t="shared" si="4"/>
        <v>0</v>
      </c>
    </row>
    <row r="28" spans="1:12" x14ac:dyDescent="0.25">
      <c r="B28" s="12">
        <f>SUM(B27:C27)</f>
        <v>0</v>
      </c>
      <c r="D28" s="12">
        <f>SUM(D27:E27)</f>
        <v>0</v>
      </c>
      <c r="F28" s="12">
        <f>SUM(F27:G27)</f>
        <v>0</v>
      </c>
      <c r="H28" s="18">
        <f>SUM(H24:H27)</f>
        <v>0</v>
      </c>
    </row>
  </sheetData>
  <mergeCells count="3">
    <mergeCell ref="J5:K5"/>
    <mergeCell ref="J11:K11"/>
    <mergeCell ref="I20:L20"/>
  </mergeCells>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workbookViewId="0">
      <selection activeCell="E2" sqref="E2"/>
    </sheetView>
  </sheetViews>
  <sheetFormatPr defaultRowHeight="15" x14ac:dyDescent="0.25"/>
  <cols>
    <col min="1" max="1" width="37.28515625" bestFit="1" customWidth="1"/>
    <col min="2" max="2" width="11.5703125" bestFit="1" customWidth="1"/>
    <col min="3" max="3" width="11.28515625" bestFit="1" customWidth="1"/>
    <col min="4" max="4" width="17.28515625" bestFit="1" customWidth="1"/>
    <col min="5" max="5" width="11.28515625" bestFit="1" customWidth="1"/>
    <col min="6" max="6" width="11.5703125" bestFit="1" customWidth="1"/>
    <col min="7" max="7" width="11.28515625" bestFit="1" customWidth="1"/>
    <col min="8" max="8" width="12.85546875" bestFit="1" customWidth="1"/>
    <col min="9" max="9" width="13.140625" customWidth="1"/>
  </cols>
  <sheetData>
    <row r="1" spans="1:11" ht="15.75" x14ac:dyDescent="0.3">
      <c r="A1" s="2" t="s">
        <v>0</v>
      </c>
      <c r="B1" s="3" t="s">
        <v>12</v>
      </c>
      <c r="C1" s="3"/>
      <c r="D1" s="4" t="s">
        <v>15</v>
      </c>
      <c r="E1" s="5">
        <v>2024</v>
      </c>
      <c r="F1" s="1"/>
      <c r="G1" s="1"/>
      <c r="H1" s="1"/>
    </row>
    <row r="2" spans="1:11" x14ac:dyDescent="0.25">
      <c r="A2" t="s">
        <v>12</v>
      </c>
      <c r="B2" s="1"/>
      <c r="C2" s="1"/>
      <c r="D2" s="1"/>
      <c r="E2" s="1"/>
      <c r="F2" s="1"/>
      <c r="G2" s="1"/>
      <c r="H2" s="1"/>
    </row>
    <row r="3" spans="1:11" ht="15.75" x14ac:dyDescent="0.3">
      <c r="A3" s="1" t="s">
        <v>12</v>
      </c>
      <c r="B3" s="6"/>
      <c r="C3" s="6"/>
      <c r="D3" s="6"/>
      <c r="E3" s="6"/>
      <c r="F3" s="6"/>
      <c r="G3" s="6"/>
      <c r="H3" s="5" t="s">
        <v>1</v>
      </c>
    </row>
    <row r="4" spans="1:11" x14ac:dyDescent="0.25">
      <c r="A4" s="1" t="s">
        <v>12</v>
      </c>
      <c r="B4" s="7">
        <v>43462</v>
      </c>
      <c r="C4" s="7">
        <v>43448</v>
      </c>
      <c r="D4" s="7">
        <v>43434</v>
      </c>
      <c r="E4" s="7">
        <v>43419</v>
      </c>
      <c r="F4" s="7">
        <v>43403</v>
      </c>
      <c r="G4" s="7">
        <v>43388</v>
      </c>
      <c r="H4" s="1"/>
    </row>
    <row r="5" spans="1:11" ht="15.75" x14ac:dyDescent="0.3">
      <c r="A5" s="26" t="s">
        <v>2</v>
      </c>
      <c r="B5" s="20">
        <v>120973.93</v>
      </c>
      <c r="C5" s="20">
        <v>120663.94</v>
      </c>
      <c r="D5" s="20">
        <v>117073.21</v>
      </c>
      <c r="E5" s="20">
        <v>116838</v>
      </c>
      <c r="F5" s="20">
        <v>117161.56</v>
      </c>
      <c r="G5" s="20">
        <v>116681.27</v>
      </c>
      <c r="H5" s="20">
        <f t="shared" ref="H5:H12" si="0">SUM(B5:G5)</f>
        <v>709391.91</v>
      </c>
      <c r="I5" s="16">
        <f>SUM(H5+H6)</f>
        <v>710453.51</v>
      </c>
      <c r="J5" s="48" t="s">
        <v>17</v>
      </c>
      <c r="K5" s="48"/>
    </row>
    <row r="6" spans="1:11" ht="15.75" x14ac:dyDescent="0.3">
      <c r="A6" s="26" t="s">
        <v>36</v>
      </c>
      <c r="B6" s="9">
        <f t="shared" ref="B6:F6" si="1">B12</f>
        <v>173.77</v>
      </c>
      <c r="C6" s="9">
        <f t="shared" si="1"/>
        <v>192.75</v>
      </c>
      <c r="D6" s="9">
        <f t="shared" si="1"/>
        <v>173.77</v>
      </c>
      <c r="E6" s="9">
        <f t="shared" si="1"/>
        <v>173.77</v>
      </c>
      <c r="F6" s="9">
        <f t="shared" si="1"/>
        <v>173.77</v>
      </c>
      <c r="G6" s="9">
        <f>G12</f>
        <v>173.77</v>
      </c>
      <c r="H6" s="9">
        <f t="shared" si="0"/>
        <v>1061.5999999999999</v>
      </c>
      <c r="I6" s="17"/>
    </row>
    <row r="7" spans="1:11" ht="15.75" x14ac:dyDescent="0.3">
      <c r="A7" s="8" t="s">
        <v>3</v>
      </c>
      <c r="B7" s="9">
        <v>13846.64</v>
      </c>
      <c r="C7" s="9">
        <v>13593.23</v>
      </c>
      <c r="D7" s="9">
        <v>13518.51</v>
      </c>
      <c r="E7" s="9">
        <v>13506.11</v>
      </c>
      <c r="F7" s="9">
        <v>13529.61</v>
      </c>
      <c r="G7" s="9">
        <v>13442.15</v>
      </c>
      <c r="H7" s="9">
        <f t="shared" si="0"/>
        <v>81436.25</v>
      </c>
      <c r="I7" s="21" t="s">
        <v>12</v>
      </c>
    </row>
    <row r="8" spans="1:11" ht="15.75" x14ac:dyDescent="0.3">
      <c r="A8" s="8" t="s">
        <v>4</v>
      </c>
      <c r="B8" s="9">
        <v>0</v>
      </c>
      <c r="C8" s="9">
        <v>0</v>
      </c>
      <c r="D8" s="9">
        <v>0</v>
      </c>
      <c r="E8" s="9">
        <v>0</v>
      </c>
      <c r="F8" s="9">
        <v>0</v>
      </c>
      <c r="G8" s="9">
        <v>0</v>
      </c>
      <c r="H8" s="9">
        <f t="shared" si="0"/>
        <v>0</v>
      </c>
      <c r="I8" s="17"/>
    </row>
    <row r="9" spans="1:11" ht="15.75" x14ac:dyDescent="0.3">
      <c r="A9" s="8" t="s">
        <v>5</v>
      </c>
      <c r="B9" s="9">
        <v>0</v>
      </c>
      <c r="C9" s="9">
        <v>0</v>
      </c>
      <c r="D9" s="9">
        <v>0</v>
      </c>
      <c r="E9" s="9">
        <v>0</v>
      </c>
      <c r="F9" s="9">
        <v>0</v>
      </c>
      <c r="G9" s="9">
        <v>0</v>
      </c>
      <c r="H9" s="9">
        <f t="shared" si="0"/>
        <v>0</v>
      </c>
      <c r="I9" s="17"/>
    </row>
    <row r="10" spans="1:11" ht="15.75" x14ac:dyDescent="0.3">
      <c r="A10" s="8" t="s">
        <v>6</v>
      </c>
      <c r="B10" s="9">
        <v>136067.57999999999</v>
      </c>
      <c r="C10" s="9">
        <v>135612.18</v>
      </c>
      <c r="D10" s="9">
        <v>131708.29</v>
      </c>
      <c r="E10" s="9">
        <v>131445.82</v>
      </c>
      <c r="F10" s="9">
        <v>131805.35999999999</v>
      </c>
      <c r="G10" s="9">
        <v>131271.66</v>
      </c>
      <c r="H10" s="9">
        <f t="shared" si="0"/>
        <v>797910.89000000013</v>
      </c>
      <c r="I10" s="17" t="s">
        <v>12</v>
      </c>
    </row>
    <row r="11" spans="1:11" ht="15.75" x14ac:dyDescent="0.3">
      <c r="A11" s="26" t="s">
        <v>7</v>
      </c>
      <c r="B11" s="9">
        <v>3772.21</v>
      </c>
      <c r="C11" s="9">
        <v>3739.99</v>
      </c>
      <c r="D11" s="9">
        <v>3645.81</v>
      </c>
      <c r="E11" s="9">
        <v>3638.17</v>
      </c>
      <c r="F11" s="9">
        <v>3648.61</v>
      </c>
      <c r="G11" s="9">
        <v>3633.13</v>
      </c>
      <c r="H11" s="9">
        <f t="shared" si="0"/>
        <v>22077.920000000002</v>
      </c>
      <c r="I11" s="16">
        <f>SUM(H11+H12)</f>
        <v>23139.52</v>
      </c>
      <c r="J11" s="48" t="s">
        <v>19</v>
      </c>
      <c r="K11" s="48"/>
    </row>
    <row r="12" spans="1:11" ht="15.75" x14ac:dyDescent="0.3">
      <c r="A12" s="26" t="s">
        <v>18</v>
      </c>
      <c r="B12" s="9">
        <v>173.77</v>
      </c>
      <c r="C12" s="9">
        <v>192.75</v>
      </c>
      <c r="D12" s="9">
        <v>173.77</v>
      </c>
      <c r="E12" s="9">
        <v>173.77</v>
      </c>
      <c r="F12" s="9">
        <v>173.77</v>
      </c>
      <c r="G12" s="9">
        <v>173.77</v>
      </c>
      <c r="H12" s="9">
        <f t="shared" si="0"/>
        <v>1061.5999999999999</v>
      </c>
      <c r="I12" s="17"/>
    </row>
    <row r="13" spans="1:11" ht="15.75" x14ac:dyDescent="0.3">
      <c r="A13" s="8" t="s">
        <v>8</v>
      </c>
      <c r="B13" s="9"/>
      <c r="C13" s="9"/>
      <c r="D13" s="9">
        <v>0</v>
      </c>
      <c r="E13" s="9">
        <v>0</v>
      </c>
      <c r="F13" s="9">
        <v>0</v>
      </c>
      <c r="G13" s="9">
        <v>0</v>
      </c>
      <c r="H13" s="9">
        <f t="shared" ref="H13:H15" si="2">SUM(B13:G13)</f>
        <v>0</v>
      </c>
    </row>
    <row r="14" spans="1:11" ht="15.75" x14ac:dyDescent="0.3">
      <c r="A14" s="8" t="s">
        <v>9</v>
      </c>
      <c r="B14" s="10">
        <f>SUM(B6,B7,B9,B11)</f>
        <v>17792.62</v>
      </c>
      <c r="C14" s="10">
        <f t="shared" ref="C14:G14" si="3">SUM(C6,C7,C9,C11)</f>
        <v>17525.97</v>
      </c>
      <c r="D14" s="10">
        <f t="shared" si="3"/>
        <v>17338.09</v>
      </c>
      <c r="E14" s="10">
        <f t="shared" si="3"/>
        <v>17318.050000000003</v>
      </c>
      <c r="F14" s="10">
        <f t="shared" si="3"/>
        <v>17351.990000000002</v>
      </c>
      <c r="G14" s="10">
        <f t="shared" si="3"/>
        <v>17249.05</v>
      </c>
      <c r="H14" s="10">
        <f t="shared" si="2"/>
        <v>104575.77</v>
      </c>
    </row>
    <row r="15" spans="1:11" ht="15.75" x14ac:dyDescent="0.3">
      <c r="A15" s="11"/>
      <c r="B15" s="12">
        <f>SUM(B14:C14)</f>
        <v>35318.589999999997</v>
      </c>
      <c r="C15" s="12"/>
      <c r="D15" s="12">
        <f>SUM(D14:E14)</f>
        <v>34656.14</v>
      </c>
      <c r="E15" s="12"/>
      <c r="F15" s="12">
        <f>SUM(F14:G14)</f>
        <v>34601.040000000001</v>
      </c>
      <c r="G15" s="12"/>
      <c r="H15" s="12">
        <f t="shared" si="2"/>
        <v>104575.76999999999</v>
      </c>
    </row>
    <row r="16" spans="1:11" ht="15.75" x14ac:dyDescent="0.3">
      <c r="A16" s="2"/>
      <c r="B16" s="13"/>
      <c r="C16" s="13"/>
      <c r="D16" s="13"/>
      <c r="E16" s="13"/>
      <c r="F16" s="13"/>
      <c r="G16" s="13"/>
      <c r="H16" s="13"/>
    </row>
    <row r="17" spans="1:12" ht="15.75" x14ac:dyDescent="0.3">
      <c r="A17" s="2"/>
      <c r="B17" s="1"/>
      <c r="C17" s="1"/>
      <c r="D17" s="1"/>
      <c r="E17" s="1"/>
      <c r="F17" s="1"/>
      <c r="G17" s="1"/>
      <c r="H17" s="1"/>
    </row>
    <row r="18" spans="1:12" ht="15.75" x14ac:dyDescent="0.3">
      <c r="A18" s="2"/>
      <c r="B18" s="1"/>
      <c r="C18" s="1"/>
      <c r="D18" s="1"/>
      <c r="E18" s="1"/>
      <c r="F18" s="1"/>
      <c r="G18" s="1"/>
      <c r="H18" s="1"/>
    </row>
    <row r="19" spans="1:12" ht="15.75" x14ac:dyDescent="0.3">
      <c r="A19" s="2"/>
      <c r="B19" s="7">
        <v>43462</v>
      </c>
      <c r="C19" s="7">
        <v>43448</v>
      </c>
      <c r="D19" s="7">
        <v>43434</v>
      </c>
      <c r="E19" s="7">
        <v>43419</v>
      </c>
      <c r="F19" s="7">
        <v>43403</v>
      </c>
      <c r="G19" s="7">
        <v>43388</v>
      </c>
      <c r="H19" s="5" t="s">
        <v>1</v>
      </c>
    </row>
    <row r="20" spans="1:12" ht="15.75" x14ac:dyDescent="0.3">
      <c r="A20" s="8" t="s">
        <v>10</v>
      </c>
      <c r="B20" s="9">
        <v>115948.84</v>
      </c>
      <c r="C20" s="9">
        <v>115724.9</v>
      </c>
      <c r="D20" s="9">
        <v>112074.43</v>
      </c>
      <c r="E20" s="9">
        <v>111839.2</v>
      </c>
      <c r="F20" s="9">
        <v>112162.78</v>
      </c>
      <c r="G20" s="9">
        <v>111739.85</v>
      </c>
      <c r="H20" s="9">
        <f>SUM(B20:G20)</f>
        <v>679490</v>
      </c>
      <c r="I20" s="49" t="s">
        <v>32</v>
      </c>
      <c r="J20" s="50"/>
      <c r="K20" s="50"/>
      <c r="L20" s="50"/>
    </row>
    <row r="21" spans="1:12" ht="15.75" x14ac:dyDescent="0.3">
      <c r="A21" s="8" t="s">
        <v>11</v>
      </c>
      <c r="B21" s="9">
        <v>3656.14</v>
      </c>
      <c r="C21" s="9">
        <v>3605.66</v>
      </c>
      <c r="D21" s="9">
        <v>3558.63</v>
      </c>
      <c r="E21" s="9">
        <v>3546.65</v>
      </c>
      <c r="F21" s="9">
        <v>3557.81</v>
      </c>
      <c r="G21" s="9">
        <v>3539.18</v>
      </c>
      <c r="H21" s="9">
        <f>SUM(B21:G21)</f>
        <v>21464.07</v>
      </c>
    </row>
    <row r="22" spans="1:12" x14ac:dyDescent="0.25">
      <c r="A22" s="14"/>
      <c r="B22" s="15">
        <f>SUM(B21+C21)</f>
        <v>7261.7999999999993</v>
      </c>
      <c r="C22" s="14"/>
      <c r="D22" s="15">
        <f>D21+E21</f>
        <v>7105.2800000000007</v>
      </c>
      <c r="E22" s="14" t="s">
        <v>12</v>
      </c>
      <c r="F22" s="15">
        <f>F21+G21</f>
        <v>7096.99</v>
      </c>
      <c r="G22" s="14"/>
      <c r="H22" s="15">
        <f>B22+D22+F22</f>
        <v>21464.07</v>
      </c>
    </row>
    <row r="23" spans="1:12" x14ac:dyDescent="0.25">
      <c r="A23" s="1"/>
      <c r="B23" s="1"/>
      <c r="C23" s="1"/>
      <c r="D23" s="1"/>
      <c r="E23" s="1"/>
      <c r="F23" s="1"/>
      <c r="G23" s="1"/>
      <c r="H23" s="1"/>
    </row>
    <row r="24" spans="1:12" x14ac:dyDescent="0.25">
      <c r="A24" s="23" t="s">
        <v>26</v>
      </c>
      <c r="B24" s="19"/>
      <c r="C24" s="25"/>
      <c r="D24" s="25"/>
      <c r="E24" s="25"/>
      <c r="F24" s="25"/>
      <c r="G24" s="25"/>
      <c r="H24" s="9">
        <f t="shared" ref="H24:H27" si="4">SUM(B24:G24)</f>
        <v>0</v>
      </c>
      <c r="I24" t="s">
        <v>12</v>
      </c>
    </row>
    <row r="25" spans="1:12" x14ac:dyDescent="0.25">
      <c r="A25" s="24" t="s">
        <v>27</v>
      </c>
      <c r="B25" s="19"/>
      <c r="C25" s="25"/>
      <c r="D25" s="25"/>
      <c r="E25" s="25"/>
      <c r="F25" s="25"/>
      <c r="G25" s="25"/>
      <c r="H25" s="9">
        <f t="shared" si="4"/>
        <v>0</v>
      </c>
    </row>
    <row r="26" spans="1:12" ht="15.75" x14ac:dyDescent="0.3">
      <c r="A26" s="8" t="s">
        <v>26</v>
      </c>
      <c r="B26" s="19"/>
      <c r="C26" s="25"/>
      <c r="D26" s="25"/>
      <c r="E26" s="25"/>
      <c r="F26" s="25"/>
      <c r="G26" s="25"/>
      <c r="H26" s="9">
        <f t="shared" si="4"/>
        <v>0</v>
      </c>
    </row>
    <row r="27" spans="1:12" ht="15.75" x14ac:dyDescent="0.3">
      <c r="A27" s="8" t="s">
        <v>27</v>
      </c>
      <c r="B27" s="19"/>
      <c r="C27" s="25"/>
      <c r="D27" s="25"/>
      <c r="E27" s="25"/>
      <c r="F27" s="25"/>
      <c r="G27" s="25"/>
      <c r="H27" s="9">
        <f t="shared" si="4"/>
        <v>0</v>
      </c>
    </row>
    <row r="28" spans="1:12" x14ac:dyDescent="0.25">
      <c r="B28" s="15">
        <f>SUM(B27+C27)</f>
        <v>0</v>
      </c>
      <c r="D28" s="15">
        <f>SUM(D27+E27)</f>
        <v>0</v>
      </c>
      <c r="F28" s="15">
        <f>SUM(F27+G27)</f>
        <v>0</v>
      </c>
      <c r="H28" s="18">
        <f>SUM(H24:H27)</f>
        <v>0</v>
      </c>
    </row>
  </sheetData>
  <mergeCells count="3">
    <mergeCell ref="J5:K5"/>
    <mergeCell ref="J11:K11"/>
    <mergeCell ref="I20:L20"/>
  </mergeCells>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0"/>
  <sheetViews>
    <sheetView tabSelected="1" zoomScaleNormal="100" workbookViewId="0">
      <selection activeCell="A2" sqref="A2"/>
    </sheetView>
  </sheetViews>
  <sheetFormatPr defaultRowHeight="15" x14ac:dyDescent="0.25"/>
  <cols>
    <col min="1" max="1" width="38.7109375" customWidth="1"/>
    <col min="2" max="2" width="13.140625" bestFit="1" customWidth="1"/>
    <col min="3" max="3" width="11.28515625" bestFit="1" customWidth="1"/>
    <col min="4" max="4" width="17.28515625" bestFit="1" customWidth="1"/>
    <col min="5" max="5" width="11.28515625" bestFit="1" customWidth="1"/>
    <col min="6" max="8" width="12.85546875" bestFit="1" customWidth="1"/>
    <col min="9" max="9" width="13.140625" customWidth="1"/>
    <col min="10" max="10" width="12.85546875" bestFit="1" customWidth="1"/>
  </cols>
  <sheetData>
    <row r="1" spans="1:12" ht="15.75" x14ac:dyDescent="0.3">
      <c r="A1" s="2" t="s">
        <v>52</v>
      </c>
      <c r="B1" s="3" t="s">
        <v>12</v>
      </c>
      <c r="C1" s="3"/>
      <c r="D1" s="4" t="s">
        <v>12</v>
      </c>
      <c r="E1" s="5" t="s">
        <v>12</v>
      </c>
      <c r="F1" s="1"/>
      <c r="G1" s="1"/>
      <c r="H1" s="1"/>
    </row>
    <row r="2" spans="1:12" ht="15.75" x14ac:dyDescent="0.3">
      <c r="A2" s="1" t="s">
        <v>12</v>
      </c>
      <c r="B2" s="6"/>
      <c r="C2" s="6"/>
      <c r="D2" s="6"/>
      <c r="E2" s="6"/>
      <c r="F2" s="6"/>
      <c r="G2" s="6"/>
      <c r="H2" s="5" t="s">
        <v>1</v>
      </c>
    </row>
    <row r="3" spans="1:12" x14ac:dyDescent="0.25">
      <c r="A3" s="1" t="s">
        <v>12</v>
      </c>
      <c r="B3" s="7" t="s">
        <v>24</v>
      </c>
      <c r="C3" s="7" t="s">
        <v>25</v>
      </c>
      <c r="D3" s="7" t="s">
        <v>21</v>
      </c>
      <c r="E3" s="7" t="s">
        <v>22</v>
      </c>
      <c r="F3" s="7" t="s">
        <v>21</v>
      </c>
      <c r="G3" s="7" t="s">
        <v>23</v>
      </c>
      <c r="H3" s="14" t="s">
        <v>21</v>
      </c>
    </row>
    <row r="4" spans="1:12" ht="15.75" x14ac:dyDescent="0.3">
      <c r="A4" s="26" t="s">
        <v>2</v>
      </c>
      <c r="B4" s="9">
        <f>'1STQRTR24'!H5</f>
        <v>649345.41999999993</v>
      </c>
      <c r="C4" s="9">
        <f>'2NDQRTR24'!H5</f>
        <v>662504.1</v>
      </c>
      <c r="D4" s="9">
        <f>SUM(B4+C4)</f>
        <v>1311849.52</v>
      </c>
      <c r="E4" s="9">
        <f>'3RDQRTR24'!H5</f>
        <v>699196.04999999993</v>
      </c>
      <c r="F4" s="9">
        <f>SUM(E4+D4)</f>
        <v>2011045.5699999998</v>
      </c>
      <c r="G4" s="9">
        <f>'4THQRTR24'!H5</f>
        <v>709391.91</v>
      </c>
      <c r="H4" s="9">
        <f>SUM(F4+G4)</f>
        <v>2720437.48</v>
      </c>
      <c r="I4" s="27">
        <f>SUM(H4+H5)</f>
        <v>2724602.19</v>
      </c>
      <c r="J4" s="48" t="s">
        <v>17</v>
      </c>
      <c r="K4" s="48"/>
    </row>
    <row r="5" spans="1:12" ht="15.75" x14ac:dyDescent="0.3">
      <c r="A5" s="26" t="s">
        <v>36</v>
      </c>
      <c r="B5" s="9">
        <f>'1STQRTR24'!H6</f>
        <v>1032.54</v>
      </c>
      <c r="C5" s="9">
        <f>'2NDQRTR24'!H6</f>
        <v>1029.6200000000001</v>
      </c>
      <c r="D5" s="9">
        <f t="shared" ref="D5:D12" si="0">SUM(B5+C5)</f>
        <v>2062.16</v>
      </c>
      <c r="E5" s="9">
        <f>'3RDQRTR24'!H6</f>
        <v>1040.95</v>
      </c>
      <c r="F5" s="9">
        <f t="shared" ref="F5:F12" si="1">SUM(E5+D5)</f>
        <v>3103.1099999999997</v>
      </c>
      <c r="G5" s="9">
        <f>'4THQRTR24'!H6</f>
        <v>1061.5999999999999</v>
      </c>
      <c r="H5" s="9">
        <f t="shared" ref="H5:H12" si="2">SUM(F5+G5)</f>
        <v>4164.7099999999991</v>
      </c>
      <c r="I5" s="17"/>
    </row>
    <row r="6" spans="1:12" ht="15.75" x14ac:dyDescent="0.3">
      <c r="A6" s="8" t="s">
        <v>3</v>
      </c>
      <c r="B6" s="9">
        <f>'1STQRTR24'!H7</f>
        <v>74739.87</v>
      </c>
      <c r="C6" s="9">
        <f>'2NDQRTR24'!H7</f>
        <v>74593.34</v>
      </c>
      <c r="D6" s="9">
        <f t="shared" si="0"/>
        <v>149333.21</v>
      </c>
      <c r="E6" s="9">
        <f>'3RDQRTR24'!H7</f>
        <v>80855.09</v>
      </c>
      <c r="F6" s="9">
        <f t="shared" si="1"/>
        <v>230188.3</v>
      </c>
      <c r="G6" s="9">
        <f>'4THQRTR24'!H7</f>
        <v>81436.25</v>
      </c>
      <c r="H6" s="9">
        <f t="shared" si="2"/>
        <v>311624.55</v>
      </c>
      <c r="I6" s="21" t="s">
        <v>12</v>
      </c>
    </row>
    <row r="7" spans="1:12" ht="15.75" x14ac:dyDescent="0.3">
      <c r="A7" s="8" t="s">
        <v>4</v>
      </c>
      <c r="B7" s="9">
        <f>'1STQRTR24'!H8</f>
        <v>0</v>
      </c>
      <c r="C7" s="9">
        <f>'2NDQRTR24'!H8</f>
        <v>0</v>
      </c>
      <c r="D7" s="9">
        <f t="shared" si="0"/>
        <v>0</v>
      </c>
      <c r="E7" s="9">
        <f>'3RDQRTR24'!H8</f>
        <v>0</v>
      </c>
      <c r="F7" s="9">
        <f t="shared" si="1"/>
        <v>0</v>
      </c>
      <c r="G7" s="9">
        <f>'4THQRTR24'!H8</f>
        <v>0</v>
      </c>
      <c r="H7" s="9">
        <f t="shared" si="2"/>
        <v>0</v>
      </c>
      <c r="I7" s="17"/>
    </row>
    <row r="8" spans="1:12" ht="15.75" x14ac:dyDescent="0.3">
      <c r="A8" s="8" t="s">
        <v>5</v>
      </c>
      <c r="B8" s="9">
        <f>'1STQRTR24'!H9</f>
        <v>0</v>
      </c>
      <c r="C8" s="9">
        <f>'2NDQRTR24'!H9</f>
        <v>0</v>
      </c>
      <c r="D8" s="9">
        <f t="shared" si="0"/>
        <v>0</v>
      </c>
      <c r="E8" s="9">
        <f>'3RDQRTR24'!H9</f>
        <v>0</v>
      </c>
      <c r="F8" s="9">
        <f t="shared" si="1"/>
        <v>0</v>
      </c>
      <c r="G8" s="9">
        <f>'4THQRTR24'!H9</f>
        <v>0</v>
      </c>
      <c r="H8" s="9">
        <f t="shared" si="2"/>
        <v>0</v>
      </c>
      <c r="I8" s="17"/>
    </row>
    <row r="9" spans="1:12" ht="15.75" x14ac:dyDescent="0.3">
      <c r="A9" s="8" t="s">
        <v>6</v>
      </c>
      <c r="B9" s="9">
        <f>'1STQRTR24'!H10</f>
        <v>730234.49999999988</v>
      </c>
      <c r="C9" s="9">
        <f>'2NDQRTR24'!H10</f>
        <v>745324.60000000009</v>
      </c>
      <c r="D9" s="9">
        <f t="shared" si="0"/>
        <v>1475559.1</v>
      </c>
      <c r="E9" s="9">
        <f>'3RDQRTR24'!H10</f>
        <v>784892.87</v>
      </c>
      <c r="F9" s="9">
        <f t="shared" si="1"/>
        <v>2260451.9700000002</v>
      </c>
      <c r="G9" s="9">
        <f>'4THQRTR24'!H10</f>
        <v>797910.89000000013</v>
      </c>
      <c r="H9" s="9">
        <f t="shared" si="2"/>
        <v>3058362.8600000003</v>
      </c>
      <c r="I9" s="17" t="s">
        <v>12</v>
      </c>
    </row>
    <row r="10" spans="1:12" ht="15.75" x14ac:dyDescent="0.3">
      <c r="A10" s="26" t="s">
        <v>7</v>
      </c>
      <c r="B10" s="9">
        <f>'1STQRTR24'!H11</f>
        <v>20144.599999999999</v>
      </c>
      <c r="C10" s="9">
        <f>'2NDQRTR24'!H11</f>
        <v>20585.12</v>
      </c>
      <c r="D10" s="9">
        <f t="shared" si="0"/>
        <v>40729.72</v>
      </c>
      <c r="E10" s="9">
        <f>'3RDQRTR24'!H11</f>
        <v>21721.13</v>
      </c>
      <c r="F10" s="9">
        <f t="shared" si="1"/>
        <v>62450.850000000006</v>
      </c>
      <c r="G10" s="9">
        <f>'4THQRTR24'!H11</f>
        <v>22077.920000000002</v>
      </c>
      <c r="H10" s="9">
        <f t="shared" si="2"/>
        <v>84528.77</v>
      </c>
      <c r="I10" s="27">
        <f>SUM(H10+H11)</f>
        <v>88693.48000000001</v>
      </c>
      <c r="J10" s="48" t="s">
        <v>19</v>
      </c>
      <c r="K10" s="48"/>
    </row>
    <row r="11" spans="1:12" ht="15.75" x14ac:dyDescent="0.3">
      <c r="A11" s="26" t="s">
        <v>18</v>
      </c>
      <c r="B11" s="9">
        <f>'1STQRTR24'!H12</f>
        <v>1032.54</v>
      </c>
      <c r="C11" s="9">
        <f>'2NDQRTR24'!H12</f>
        <v>1029.6200000000001</v>
      </c>
      <c r="D11" s="9">
        <f t="shared" si="0"/>
        <v>2062.16</v>
      </c>
      <c r="E11" s="9">
        <f>'3RDQRTR24'!H12</f>
        <v>1040.95</v>
      </c>
      <c r="F11" s="9">
        <f t="shared" si="1"/>
        <v>3103.1099999999997</v>
      </c>
      <c r="G11" s="9">
        <f>'4THQRTR24'!H12</f>
        <v>1061.5999999999999</v>
      </c>
      <c r="H11" s="9">
        <f t="shared" si="2"/>
        <v>4164.7099999999991</v>
      </c>
      <c r="I11" s="17"/>
    </row>
    <row r="12" spans="1:12" ht="15.75" x14ac:dyDescent="0.3">
      <c r="A12" s="8" t="s">
        <v>8</v>
      </c>
      <c r="B12" s="9">
        <f>'1STQRTR24'!H13</f>
        <v>0</v>
      </c>
      <c r="C12" s="9">
        <f>'2NDQRTR24'!H13</f>
        <v>0</v>
      </c>
      <c r="D12" s="9">
        <f t="shared" si="0"/>
        <v>0</v>
      </c>
      <c r="E12" s="9">
        <f>'3RDQRTR24'!H13</f>
        <v>0</v>
      </c>
      <c r="F12" s="9">
        <f t="shared" si="1"/>
        <v>0</v>
      </c>
      <c r="G12" s="9">
        <f>'4THQRTR24'!H13</f>
        <v>0</v>
      </c>
      <c r="H12" s="9">
        <f t="shared" si="2"/>
        <v>0</v>
      </c>
    </row>
    <row r="13" spans="1:12" ht="15.75" x14ac:dyDescent="0.3">
      <c r="A13" s="2"/>
      <c r="B13" s="13"/>
      <c r="C13" s="13"/>
      <c r="D13" s="13"/>
      <c r="E13" s="13"/>
      <c r="F13" s="13"/>
      <c r="G13" s="13"/>
      <c r="H13" s="13"/>
    </row>
    <row r="14" spans="1:12" ht="15.75" x14ac:dyDescent="0.3">
      <c r="A14" s="2"/>
      <c r="B14" s="1"/>
      <c r="C14" s="1"/>
      <c r="D14" s="1"/>
      <c r="E14" s="1"/>
      <c r="F14" s="1"/>
      <c r="G14" s="1"/>
      <c r="H14" s="1"/>
    </row>
    <row r="15" spans="1:12" ht="15.75" x14ac:dyDescent="0.3">
      <c r="A15" s="2"/>
      <c r="B15" s="7" t="s">
        <v>24</v>
      </c>
      <c r="C15" s="7" t="s">
        <v>25</v>
      </c>
      <c r="D15" s="7" t="s">
        <v>21</v>
      </c>
      <c r="E15" s="7" t="s">
        <v>22</v>
      </c>
      <c r="F15" s="7" t="s">
        <v>21</v>
      </c>
      <c r="G15" s="7" t="s">
        <v>23</v>
      </c>
      <c r="H15" s="14" t="s">
        <v>21</v>
      </c>
    </row>
    <row r="16" spans="1:12" ht="15.75" x14ac:dyDescent="0.3">
      <c r="A16" s="26" t="s">
        <v>10</v>
      </c>
      <c r="B16" s="9">
        <f>'1STQRTR24'!H20</f>
        <v>620979.63</v>
      </c>
      <c r="C16" s="9">
        <f>'2NDQRTR24'!H20</f>
        <v>633533.96</v>
      </c>
      <c r="D16" s="9">
        <f t="shared" ref="D16:D22" si="3">SUM(B16+C16)</f>
        <v>1254513.5899999999</v>
      </c>
      <c r="E16" s="9">
        <f>'3RDQRTR24'!H20</f>
        <v>669582.19999999995</v>
      </c>
      <c r="F16" s="9">
        <f t="shared" ref="F16:F22" si="4">SUM(E16+D16)</f>
        <v>1924095.7899999998</v>
      </c>
      <c r="G16" s="9">
        <f>'4THQRTR24'!H20</f>
        <v>679490</v>
      </c>
      <c r="H16" s="9">
        <f t="shared" ref="H16:H22" si="5">SUM(F16+G16)</f>
        <v>2603585.79</v>
      </c>
      <c r="I16" s="32">
        <f>SUM(H16:H17)</f>
        <v>2607750.5</v>
      </c>
      <c r="J16" s="48" t="s">
        <v>31</v>
      </c>
      <c r="K16" s="48"/>
      <c r="L16" s="30"/>
    </row>
    <row r="17" spans="1:13" ht="15.75" x14ac:dyDescent="0.3">
      <c r="A17" s="26" t="s">
        <v>37</v>
      </c>
      <c r="B17" s="9">
        <f t="shared" ref="B17:G17" si="6">B11</f>
        <v>1032.54</v>
      </c>
      <c r="C17" s="9">
        <f t="shared" si="6"/>
        <v>1029.6200000000001</v>
      </c>
      <c r="D17" s="9">
        <f t="shared" si="6"/>
        <v>2062.16</v>
      </c>
      <c r="E17" s="9">
        <f t="shared" si="6"/>
        <v>1040.95</v>
      </c>
      <c r="F17" s="9">
        <f t="shared" si="6"/>
        <v>3103.1099999999997</v>
      </c>
      <c r="G17" s="9">
        <f t="shared" si="6"/>
        <v>1061.5999999999999</v>
      </c>
      <c r="H17" s="9">
        <f>H11</f>
        <v>4164.7099999999991</v>
      </c>
      <c r="I17" s="49" t="s">
        <v>32</v>
      </c>
      <c r="J17" s="50"/>
      <c r="K17" s="50"/>
      <c r="L17" s="50"/>
    </row>
    <row r="18" spans="1:13" ht="15.75" x14ac:dyDescent="0.3">
      <c r="A18" s="8" t="s">
        <v>11</v>
      </c>
      <c r="B18" s="9">
        <f>'1STQRTR24'!H21</f>
        <v>19962.640000000003</v>
      </c>
      <c r="C18" s="9">
        <f>'2NDQRTR24'!H21</f>
        <v>20330.66</v>
      </c>
      <c r="D18" s="9">
        <f t="shared" si="3"/>
        <v>40293.300000000003</v>
      </c>
      <c r="E18" s="9">
        <f>'3RDQRTR24'!H21</f>
        <v>21575.690000000002</v>
      </c>
      <c r="F18" s="9">
        <f t="shared" si="4"/>
        <v>61868.990000000005</v>
      </c>
      <c r="G18" s="9">
        <f>'4THQRTR24'!H21</f>
        <v>21464.07</v>
      </c>
      <c r="H18" s="9">
        <f t="shared" si="5"/>
        <v>83333.06</v>
      </c>
    </row>
    <row r="19" spans="1:13" x14ac:dyDescent="0.25">
      <c r="A19" s="23" t="s">
        <v>26</v>
      </c>
      <c r="B19" s="9">
        <f>'1STQRTR24'!H24</f>
        <v>0</v>
      </c>
      <c r="C19" s="9">
        <f>'2NDQRTR24'!H24</f>
        <v>0</v>
      </c>
      <c r="D19" s="9">
        <f t="shared" si="3"/>
        <v>0</v>
      </c>
      <c r="E19" s="9">
        <f>'3RDQRTR24'!H24</f>
        <v>0</v>
      </c>
      <c r="F19" s="9">
        <f t="shared" si="4"/>
        <v>0</v>
      </c>
      <c r="G19" s="9">
        <f>'4THQRTR24'!H24</f>
        <v>0</v>
      </c>
      <c r="H19" s="9">
        <f t="shared" si="5"/>
        <v>0</v>
      </c>
    </row>
    <row r="20" spans="1:13" x14ac:dyDescent="0.25">
      <c r="A20" s="24" t="s">
        <v>27</v>
      </c>
      <c r="B20" s="9">
        <f>'1STQRTR24'!H25</f>
        <v>0</v>
      </c>
      <c r="C20" s="9">
        <f>'2NDQRTR24'!H25</f>
        <v>0</v>
      </c>
      <c r="D20" s="9">
        <f t="shared" si="3"/>
        <v>0</v>
      </c>
      <c r="E20" s="9">
        <f>'3RDQRTR24'!H25</f>
        <v>0</v>
      </c>
      <c r="F20" s="9">
        <f t="shared" si="4"/>
        <v>0</v>
      </c>
      <c r="G20" s="9">
        <f>'4THQRTR24'!H25</f>
        <v>0</v>
      </c>
      <c r="H20" s="9">
        <f t="shared" si="5"/>
        <v>0</v>
      </c>
    </row>
    <row r="21" spans="1:13" ht="15.75" x14ac:dyDescent="0.3">
      <c r="A21" s="8" t="s">
        <v>26</v>
      </c>
      <c r="B21" s="9">
        <f>'1STQRTR24'!H26</f>
        <v>0</v>
      </c>
      <c r="C21" s="9">
        <f>'2NDQRTR24'!H26</f>
        <v>0</v>
      </c>
      <c r="D21" s="9">
        <f t="shared" si="3"/>
        <v>0</v>
      </c>
      <c r="E21" s="9">
        <f>'3RDQRTR24'!H26</f>
        <v>0</v>
      </c>
      <c r="F21" s="9">
        <f t="shared" si="4"/>
        <v>0</v>
      </c>
      <c r="G21" s="9">
        <f>'4THQRTR24'!H26</f>
        <v>0</v>
      </c>
      <c r="H21" s="9">
        <f t="shared" si="5"/>
        <v>0</v>
      </c>
      <c r="I21" t="s">
        <v>12</v>
      </c>
    </row>
    <row r="22" spans="1:13" ht="15.75" x14ac:dyDescent="0.3">
      <c r="A22" s="8" t="s">
        <v>27</v>
      </c>
      <c r="B22" s="9">
        <f>'1STQRTR24'!H27</f>
        <v>0</v>
      </c>
      <c r="C22" s="9">
        <f>'2NDQRTR24'!H27</f>
        <v>0</v>
      </c>
      <c r="D22" s="9">
        <f t="shared" si="3"/>
        <v>0</v>
      </c>
      <c r="E22" s="9">
        <f>'3RDQRTR24'!H27</f>
        <v>0</v>
      </c>
      <c r="F22" s="9">
        <f t="shared" si="4"/>
        <v>0</v>
      </c>
      <c r="G22" s="9">
        <f>'4THQRTR24'!H27</f>
        <v>0</v>
      </c>
      <c r="H22" s="9">
        <f t="shared" si="5"/>
        <v>0</v>
      </c>
    </row>
    <row r="23" spans="1:13" ht="15.75" x14ac:dyDescent="0.3">
      <c r="A23" s="2"/>
      <c r="B23" s="28"/>
      <c r="C23" s="28"/>
      <c r="D23" s="28"/>
      <c r="E23" s="28"/>
      <c r="F23" s="28"/>
      <c r="G23" s="28"/>
      <c r="H23" s="28"/>
    </row>
    <row r="25" spans="1:13" x14ac:dyDescent="0.25">
      <c r="A25" s="22" t="s">
        <v>28</v>
      </c>
    </row>
    <row r="26" spans="1:13" ht="28.9" customHeight="1" x14ac:dyDescent="0.25">
      <c r="A26" s="51" t="s">
        <v>29</v>
      </c>
      <c r="B26" s="51"/>
      <c r="C26" s="51"/>
      <c r="D26" s="51"/>
      <c r="E26" s="51"/>
      <c r="F26" s="51"/>
    </row>
    <row r="28" spans="1:13" ht="23.25" x14ac:dyDescent="0.35">
      <c r="A28" s="34"/>
      <c r="B28" s="35"/>
      <c r="C28" s="35"/>
      <c r="D28" s="35"/>
      <c r="E28" s="36" t="s">
        <v>38</v>
      </c>
      <c r="F28" s="36"/>
      <c r="G28" s="36"/>
      <c r="H28" s="35"/>
      <c r="I28" s="35"/>
      <c r="J28" s="35"/>
      <c r="K28" s="35"/>
    </row>
    <row r="29" spans="1:13" s="37" customFormat="1" ht="37.5" customHeight="1" x14ac:dyDescent="0.2">
      <c r="B29" s="38"/>
      <c r="C29" s="38"/>
      <c r="D29" s="38"/>
      <c r="E29" s="38"/>
      <c r="F29" s="38"/>
      <c r="G29" s="38"/>
      <c r="H29" s="38"/>
      <c r="I29" s="38"/>
      <c r="J29" s="38"/>
      <c r="K29" s="38"/>
    </row>
    <row r="30" spans="1:13" x14ac:dyDescent="0.25">
      <c r="A30" s="39" t="s">
        <v>39</v>
      </c>
      <c r="B30" s="40" t="s">
        <v>40</v>
      </c>
      <c r="C30" s="40" t="s">
        <v>41</v>
      </c>
      <c r="D30" s="40" t="s">
        <v>42</v>
      </c>
      <c r="E30" s="40" t="s">
        <v>43</v>
      </c>
      <c r="F30" s="40"/>
      <c r="G30" s="40" t="s">
        <v>44</v>
      </c>
      <c r="H30" s="40" t="s">
        <v>44</v>
      </c>
      <c r="I30" s="40" t="s">
        <v>44</v>
      </c>
      <c r="J30" s="40" t="s">
        <v>44</v>
      </c>
      <c r="K30" s="41" t="s">
        <v>45</v>
      </c>
      <c r="L30" s="42"/>
      <c r="M30" s="42"/>
    </row>
    <row r="31" spans="1:13" x14ac:dyDescent="0.25">
      <c r="A31" s="46" t="s">
        <v>46</v>
      </c>
      <c r="B31" s="47"/>
      <c r="C31" s="47"/>
      <c r="D31" s="47"/>
      <c r="E31" s="47"/>
      <c r="F31" s="47"/>
      <c r="G31" s="47"/>
      <c r="H31" s="47"/>
      <c r="I31" s="47"/>
      <c r="J31" s="47"/>
      <c r="K31" s="43">
        <f t="shared" ref="K31:K36" si="7">SUM(B31:J31)</f>
        <v>0</v>
      </c>
      <c r="L31" s="42"/>
      <c r="M31" s="42"/>
    </row>
    <row r="32" spans="1:13" x14ac:dyDescent="0.25">
      <c r="A32" s="46" t="s">
        <v>47</v>
      </c>
      <c r="B32" s="47"/>
      <c r="C32" s="47"/>
      <c r="D32" s="47"/>
      <c r="E32" s="47"/>
      <c r="F32" s="47"/>
      <c r="G32" s="47"/>
      <c r="H32" s="47"/>
      <c r="I32" s="47"/>
      <c r="J32" s="47"/>
      <c r="K32" s="43">
        <f t="shared" si="7"/>
        <v>0</v>
      </c>
      <c r="L32" s="42"/>
      <c r="M32" s="42"/>
    </row>
    <row r="33" spans="1:13" x14ac:dyDescent="0.25">
      <c r="A33" s="46" t="s">
        <v>48</v>
      </c>
      <c r="B33" s="47"/>
      <c r="C33" s="47"/>
      <c r="D33" s="47"/>
      <c r="E33" s="47"/>
      <c r="F33" s="47"/>
      <c r="G33" s="47"/>
      <c r="H33" s="47"/>
      <c r="I33" s="47"/>
      <c r="J33" s="47"/>
      <c r="K33" s="43">
        <f t="shared" si="7"/>
        <v>0</v>
      </c>
      <c r="L33" s="42"/>
      <c r="M33" s="42"/>
    </row>
    <row r="34" spans="1:13" x14ac:dyDescent="0.25">
      <c r="A34" s="46" t="s">
        <v>49</v>
      </c>
      <c r="B34" s="47"/>
      <c r="C34" s="47"/>
      <c r="D34" s="47"/>
      <c r="E34" s="47"/>
      <c r="F34" s="47"/>
      <c r="G34" s="47"/>
      <c r="H34" s="47"/>
      <c r="I34" s="47"/>
      <c r="J34" s="47"/>
      <c r="K34" s="43">
        <f t="shared" si="7"/>
        <v>0</v>
      </c>
      <c r="L34" s="42"/>
      <c r="M34" s="42"/>
    </row>
    <row r="35" spans="1:13" x14ac:dyDescent="0.25">
      <c r="A35" s="46" t="s">
        <v>50</v>
      </c>
      <c r="B35" s="47"/>
      <c r="C35" s="47"/>
      <c r="D35" s="47"/>
      <c r="E35" s="47"/>
      <c r="F35" s="47"/>
      <c r="G35" s="47"/>
      <c r="H35" s="47"/>
      <c r="I35" s="47"/>
      <c r="J35" s="47"/>
      <c r="K35" s="43">
        <f t="shared" si="7"/>
        <v>0</v>
      </c>
      <c r="L35" s="42"/>
      <c r="M35" s="42"/>
    </row>
    <row r="36" spans="1:13" x14ac:dyDescent="0.25">
      <c r="A36" s="46" t="s">
        <v>51</v>
      </c>
      <c r="B36" s="47"/>
      <c r="C36" s="47"/>
      <c r="D36" s="47"/>
      <c r="E36" s="47"/>
      <c r="F36" s="47"/>
      <c r="G36" s="47"/>
      <c r="H36" s="47"/>
      <c r="I36" s="47"/>
      <c r="J36" s="47"/>
      <c r="K36" s="43">
        <f t="shared" si="7"/>
        <v>0</v>
      </c>
      <c r="L36" s="42"/>
      <c r="M36" s="42"/>
    </row>
    <row r="37" spans="1:13" s="37" customFormat="1" ht="12.75" x14ac:dyDescent="0.2">
      <c r="A37" s="44" t="s">
        <v>45</v>
      </c>
      <c r="B37" s="43">
        <f t="shared" ref="B37:K37" si="8">SUM(B31:B36)</f>
        <v>0</v>
      </c>
      <c r="C37" s="43">
        <f t="shared" si="8"/>
        <v>0</v>
      </c>
      <c r="D37" s="43">
        <f t="shared" si="8"/>
        <v>0</v>
      </c>
      <c r="E37" s="43">
        <f t="shared" si="8"/>
        <v>0</v>
      </c>
      <c r="F37" s="43"/>
      <c r="G37" s="43">
        <f t="shared" si="8"/>
        <v>0</v>
      </c>
      <c r="H37" s="43">
        <f t="shared" si="8"/>
        <v>0</v>
      </c>
      <c r="I37" s="43">
        <f t="shared" si="8"/>
        <v>0</v>
      </c>
      <c r="J37" s="43">
        <f t="shared" si="8"/>
        <v>0</v>
      </c>
      <c r="K37" s="43">
        <f t="shared" si="8"/>
        <v>0</v>
      </c>
      <c r="L37" s="45"/>
      <c r="M37" s="45"/>
    </row>
    <row r="38" spans="1:13" x14ac:dyDescent="0.25">
      <c r="B38" s="35"/>
      <c r="C38" s="35"/>
      <c r="D38" s="35"/>
      <c r="E38" s="35"/>
      <c r="F38" s="35"/>
      <c r="G38" s="35"/>
      <c r="H38" s="35"/>
      <c r="I38" s="35"/>
      <c r="J38" s="35"/>
      <c r="K38" s="43">
        <f>SUM(B37:J37)</f>
        <v>0</v>
      </c>
      <c r="L38" s="42"/>
      <c r="M38" s="42"/>
    </row>
    <row r="39" spans="1:13" s="37" customFormat="1" ht="12.75" x14ac:dyDescent="0.2">
      <c r="B39" s="38"/>
      <c r="C39" s="38"/>
      <c r="D39" s="38"/>
      <c r="E39" s="38"/>
      <c r="F39" s="38"/>
      <c r="G39" s="38"/>
      <c r="H39" s="38"/>
      <c r="I39" s="38"/>
      <c r="J39" s="38"/>
      <c r="K39" s="38"/>
    </row>
    <row r="40" spans="1:13" s="37" customFormat="1" ht="12.75" x14ac:dyDescent="0.2">
      <c r="B40" s="38"/>
      <c r="C40" s="38"/>
      <c r="D40" s="38"/>
      <c r="E40" s="38"/>
      <c r="F40" s="38"/>
      <c r="G40" s="38"/>
      <c r="H40" s="38"/>
      <c r="I40" s="38"/>
      <c r="J40" s="38"/>
      <c r="K40" s="38"/>
    </row>
  </sheetData>
  <mergeCells count="5">
    <mergeCell ref="A26:F26"/>
    <mergeCell ref="J4:K4"/>
    <mergeCell ref="J10:K10"/>
    <mergeCell ref="I17:L17"/>
    <mergeCell ref="J16:K16"/>
  </mergeCells>
  <pageMargins left="0.7" right="0.7" top="0.75" bottom="0.75" header="0.3" footer="0.3"/>
  <pageSetup orientation="portrait" horizontalDpi="200" verticalDpi="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EXAMPLE</vt:lpstr>
      <vt:lpstr>1STQRTR24</vt:lpstr>
      <vt:lpstr>2NDQRTR24</vt:lpstr>
      <vt:lpstr>3RDQRTR24</vt:lpstr>
      <vt:lpstr>4THQRTR24</vt:lpstr>
      <vt:lpstr>CALENDAR YEAR END 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dc:creator>
  <cp:lastModifiedBy>Brandy Nelson</cp:lastModifiedBy>
  <dcterms:created xsi:type="dcterms:W3CDTF">2015-10-12T17:07:38Z</dcterms:created>
  <dcterms:modified xsi:type="dcterms:W3CDTF">2024-02-22T21:14:40Z</dcterms:modified>
</cp:coreProperties>
</file>