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19320" windowHeight="17480" tabRatio="500" activeTab="1"/>
  </bookViews>
  <sheets>
    <sheet name="New Sch" sheetId="12" r:id="rId1"/>
    <sheet name="New PBA R" sheetId="13" r:id="rId2"/>
    <sheet name="New EoY R" sheetId="14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14" l="1"/>
  <c r="N2" i="14"/>
  <c r="J29" i="14"/>
  <c r="K87" i="14"/>
  <c r="J87" i="14"/>
  <c r="K73" i="14"/>
  <c r="J73" i="14"/>
  <c r="K60" i="14"/>
  <c r="J60" i="14"/>
  <c r="N77" i="14"/>
  <c r="N79" i="14"/>
  <c r="N78" i="14"/>
  <c r="N80" i="14"/>
  <c r="N82" i="14"/>
  <c r="N83" i="14"/>
  <c r="N84" i="14"/>
  <c r="N85" i="14"/>
  <c r="N81" i="14"/>
  <c r="N63" i="14"/>
  <c r="N65" i="14"/>
  <c r="N64" i="14"/>
  <c r="N66" i="14"/>
  <c r="N68" i="14"/>
  <c r="N69" i="14"/>
  <c r="N70" i="14"/>
  <c r="N71" i="14"/>
  <c r="N67" i="14"/>
  <c r="N50" i="14"/>
  <c r="N52" i="14"/>
  <c r="N51" i="14"/>
  <c r="N53" i="14"/>
  <c r="N55" i="14"/>
  <c r="N56" i="14"/>
  <c r="N57" i="14"/>
  <c r="N58" i="14"/>
  <c r="N54" i="14"/>
  <c r="K43" i="14"/>
  <c r="J43" i="14"/>
  <c r="N33" i="14"/>
  <c r="N35" i="14"/>
  <c r="N34" i="14"/>
  <c r="N36" i="14"/>
  <c r="N38" i="14"/>
  <c r="N39" i="14"/>
  <c r="N40" i="14"/>
  <c r="N41" i="14"/>
  <c r="N37" i="14"/>
  <c r="K29" i="14"/>
  <c r="N19" i="14"/>
  <c r="N21" i="14"/>
  <c r="N20" i="14"/>
  <c r="N22" i="14"/>
  <c r="N24" i="14"/>
  <c r="N25" i="14"/>
  <c r="N26" i="14"/>
  <c r="N27" i="14"/>
  <c r="N23" i="14"/>
  <c r="K16" i="14"/>
  <c r="J16" i="14"/>
  <c r="N6" i="14"/>
  <c r="N8" i="14"/>
  <c r="N7" i="14"/>
  <c r="N9" i="14"/>
  <c r="N11" i="14"/>
  <c r="N12" i="14"/>
  <c r="N13" i="14"/>
  <c r="N14" i="14"/>
  <c r="N10" i="14"/>
  <c r="N77" i="13"/>
  <c r="N79" i="13"/>
  <c r="N78" i="13"/>
  <c r="N80" i="13"/>
  <c r="N82" i="13"/>
  <c r="N83" i="13"/>
  <c r="N84" i="13"/>
  <c r="N85" i="13"/>
  <c r="N81" i="13"/>
  <c r="N63" i="13"/>
  <c r="N65" i="13"/>
  <c r="N64" i="13"/>
  <c r="N66" i="13"/>
  <c r="N68" i="13"/>
  <c r="N69" i="13"/>
  <c r="N70" i="13"/>
  <c r="N71" i="13"/>
  <c r="N67" i="13"/>
  <c r="N50" i="13"/>
  <c r="N52" i="13"/>
  <c r="N51" i="13"/>
  <c r="N53" i="13"/>
  <c r="N55" i="13"/>
  <c r="N56" i="13"/>
  <c r="N57" i="13"/>
  <c r="N58" i="13"/>
  <c r="N54" i="13"/>
  <c r="N33" i="13"/>
  <c r="N35" i="13"/>
  <c r="N34" i="13"/>
  <c r="N36" i="13"/>
  <c r="N38" i="13"/>
  <c r="N39" i="13"/>
  <c r="N40" i="13"/>
  <c r="N41" i="13"/>
  <c r="N37" i="13"/>
  <c r="N19" i="13"/>
  <c r="N21" i="13"/>
  <c r="N20" i="13"/>
  <c r="N22" i="13"/>
  <c r="N24" i="13"/>
  <c r="N25" i="13"/>
  <c r="N26" i="13"/>
  <c r="N27" i="13"/>
  <c r="N23" i="13"/>
  <c r="N7" i="13"/>
  <c r="N9" i="13"/>
  <c r="N6" i="13"/>
  <c r="N8" i="13"/>
  <c r="N11" i="13"/>
  <c r="N12" i="13"/>
  <c r="K87" i="13"/>
  <c r="J87" i="13"/>
  <c r="K73" i="13"/>
  <c r="J73" i="13"/>
  <c r="K60" i="13"/>
  <c r="J60" i="13"/>
  <c r="K43" i="13"/>
  <c r="J43" i="13"/>
  <c r="K29" i="13"/>
  <c r="J29" i="13"/>
  <c r="K16" i="13"/>
  <c r="J16" i="13"/>
  <c r="N13" i="13"/>
  <c r="N14" i="13"/>
  <c r="N10" i="13"/>
</calcChain>
</file>

<file path=xl/sharedStrings.xml><?xml version="1.0" encoding="utf-8"?>
<sst xmlns="http://schemas.openxmlformats.org/spreadsheetml/2006/main" count="945" uniqueCount="41">
  <si>
    <t>P</t>
  </si>
  <si>
    <t>AM</t>
  </si>
  <si>
    <t>PM</t>
  </si>
  <si>
    <t>O</t>
  </si>
  <si>
    <t>R</t>
  </si>
  <si>
    <t>PR</t>
  </si>
  <si>
    <t>OR</t>
  </si>
  <si>
    <t>M</t>
  </si>
  <si>
    <t>T</t>
  </si>
  <si>
    <t>W</t>
  </si>
  <si>
    <t>F</t>
  </si>
  <si>
    <t>Week</t>
  </si>
  <si>
    <t>Beg/End</t>
  </si>
  <si>
    <t>Largest Class Size:</t>
  </si>
  <si>
    <t>Minimum PARCC CPUs Required:</t>
  </si>
  <si>
    <t>Minimum ODE CPUs Required:</t>
  </si>
  <si>
    <t>ODE Labs Required:</t>
  </si>
  <si>
    <t>PARCC Labs Required:</t>
  </si>
  <si>
    <t>LabtoLab Variation (goal is 0):</t>
  </si>
  <si>
    <t>Labs Required:</t>
  </si>
  <si>
    <t>Total Computers:</t>
  </si>
  <si>
    <t>Excess Computers:</t>
  </si>
  <si>
    <t>Excess Computers Per Lab:</t>
  </si>
  <si>
    <t>Total Buliding ADM of Students Assessed Grades 4-6, 8, 9-12):</t>
  </si>
  <si>
    <t>Fully Consumed Options With No Make-up Time</t>
  </si>
  <si>
    <t>S</t>
  </si>
  <si>
    <t>PBA ELA/Math</t>
  </si>
  <si>
    <t>EOY ELA/Math</t>
  </si>
  <si>
    <t>Spring OGT March 16 to March 29</t>
  </si>
  <si>
    <t>Spring OAA Grade 3 Only Reading</t>
  </si>
  <si>
    <t>For PARCC Math &amp; ELA assessments, districts will choose their 20-day assessment window</t>
  </si>
  <si>
    <t>PBA Science/SS</t>
  </si>
  <si>
    <t>EOY Science/SS</t>
  </si>
  <si>
    <t>3 PARCC Weeks, 2 ODE Weeks</t>
  </si>
  <si>
    <t>No Overlap - 3 PARCC Weeks, 2 ODE Weeks</t>
  </si>
  <si>
    <t>1 Week of Overlap - 4 PARCC Weeks, 1 ODE Week</t>
  </si>
  <si>
    <t>1.5 Weeks of Overlap - 3.5 PARCC Weeks, .5 ODE Weeks</t>
  </si>
  <si>
    <t>Fully Consumed Options With Make-up Time</t>
  </si>
  <si>
    <t>2015 Draft PBA Rotations</t>
  </si>
  <si>
    <t>2015 Draft EOY Rotations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</si>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</sst>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-yyyy;@"/>
  </numFmts>
  <fonts count="15" x14ac:knownFonts="1">
    <font>
      <sz val="12"/>
      <color theme="1"/>
      <name val="Verdana"/>
      <family val="2"/>
    </font>
    <font>
      <sz val="12"/>
      <color theme="1"/>
      <name val="Verdana"/>
      <family val="2"/>
    </font>
    <font>
      <u/>
      <sz val="12"/>
      <color theme="10"/>
      <name val="Verdana"/>
      <family val="2"/>
    </font>
    <font>
      <u/>
      <sz val="12"/>
      <color theme="11"/>
      <name val="Verdana"/>
      <family val="2"/>
    </font>
    <font>
      <b/>
      <i/>
      <sz val="12"/>
      <color theme="1"/>
      <name val="Verdana"/>
    </font>
    <font>
      <i/>
      <sz val="12"/>
      <color theme="1"/>
      <name val="Verdana"/>
    </font>
    <font>
      <sz val="10"/>
      <name val="News Gothic MT"/>
    </font>
    <font>
      <b/>
      <sz val="10"/>
      <name val="News Gothic MT"/>
    </font>
    <font>
      <sz val="8"/>
      <name val="News Gothic MT"/>
    </font>
    <font>
      <b/>
      <sz val="10"/>
      <color indexed="9"/>
      <name val="News Gothic MT"/>
    </font>
    <font>
      <b/>
      <u/>
      <sz val="8"/>
      <name val="News Gothic MT"/>
    </font>
    <font>
      <b/>
      <sz val="8"/>
      <name val="News Gothic MT"/>
    </font>
    <font>
      <sz val="9"/>
      <name val="News Gothic MT"/>
    </font>
    <font>
      <u/>
      <sz val="8"/>
      <name val="News Gothic MT"/>
    </font>
    <font>
      <i/>
      <u/>
      <sz val="12"/>
      <color theme="1"/>
      <name val="Verdana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11"/>
      </patternFill>
    </fill>
    <fill>
      <patternFill patternType="solid">
        <fgColor indexed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2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 style="hair">
        <color theme="7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hair">
        <color theme="7" tint="-0.24994659260841701"/>
      </right>
      <top style="thin">
        <color auto="1"/>
      </top>
      <bottom style="hair">
        <color theme="7" tint="-0.24994659260841701"/>
      </bottom>
      <diagonal/>
    </border>
    <border>
      <left style="hair">
        <color theme="7" tint="-0.24994659260841701"/>
      </left>
      <right style="hair">
        <color theme="7" tint="-0.24994659260841701"/>
      </right>
      <top style="thin">
        <color auto="1"/>
      </top>
      <bottom style="hair">
        <color theme="7" tint="-0.24994659260841701"/>
      </bottom>
      <diagonal/>
    </border>
    <border>
      <left style="hair">
        <color theme="7" tint="-0.24994659260841701"/>
      </left>
      <right style="thin">
        <color auto="1"/>
      </right>
      <top style="thin">
        <color auto="1"/>
      </top>
      <bottom style="hair">
        <color theme="7" tint="-0.24994659260841701"/>
      </bottom>
      <diagonal/>
    </border>
    <border>
      <left style="thin">
        <color auto="1"/>
      </left>
      <right style="hair">
        <color theme="7" tint="-0.24994659260841701"/>
      </right>
      <top style="hair">
        <color theme="7" tint="-0.24994659260841701"/>
      </top>
      <bottom style="thin">
        <color auto="1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 style="thin">
        <color auto="1"/>
      </bottom>
      <diagonal/>
    </border>
    <border>
      <left style="hair">
        <color theme="7" tint="-0.24994659260841701"/>
      </left>
      <right style="thin">
        <color auto="1"/>
      </right>
      <top style="hair">
        <color theme="7" tint="-0.24994659260841701"/>
      </top>
      <bottom style="thin">
        <color auto="1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hair">
        <color theme="7" tint="-0.24994659260841701"/>
      </right>
      <top style="hair">
        <color theme="7" tint="-0.24994659260841701"/>
      </top>
      <bottom style="hair">
        <color theme="7" tint="-0.24994659260841701"/>
      </bottom>
      <diagonal/>
    </border>
    <border>
      <left style="double">
        <color auto="1"/>
      </left>
      <right style="hair">
        <color theme="7" tint="-0.24994659260841701"/>
      </right>
      <top style="double">
        <color auto="1"/>
      </top>
      <bottom style="hair">
        <color theme="7" tint="-0.24994659260841701"/>
      </bottom>
      <diagonal/>
    </border>
    <border>
      <left style="hair">
        <color theme="7" tint="-0.24994659260841701"/>
      </left>
      <right style="hair">
        <color theme="7" tint="-0.24994659260841701"/>
      </right>
      <top style="double">
        <color auto="1"/>
      </top>
      <bottom style="hair">
        <color theme="7" tint="-0.24994659260841701"/>
      </bottom>
      <diagonal/>
    </border>
    <border>
      <left style="hair">
        <color theme="7" tint="-0.24994659260841701"/>
      </left>
      <right style="double">
        <color auto="1"/>
      </right>
      <top style="double">
        <color auto="1"/>
      </top>
      <bottom style="hair">
        <color theme="7" tint="-0.24994659260841701"/>
      </bottom>
      <diagonal/>
    </border>
    <border>
      <left style="double">
        <color auto="1"/>
      </left>
      <right style="hair">
        <color theme="7" tint="-0.24994659260841701"/>
      </right>
      <top style="hair">
        <color theme="7" tint="-0.24994659260841701"/>
      </top>
      <bottom style="double">
        <color auto="1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 style="double">
        <color auto="1"/>
      </bottom>
      <diagonal/>
    </border>
    <border>
      <left style="hair">
        <color theme="7" tint="-0.24994659260841701"/>
      </left>
      <right style="double">
        <color auto="1"/>
      </right>
      <top style="hair">
        <color theme="7" tint="-0.24994659260841701"/>
      </top>
      <bottom style="double">
        <color auto="1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double">
        <color auto="1"/>
      </bottom>
      <diagonal/>
    </border>
  </borders>
  <cellStyleXfs count="47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right"/>
    </xf>
    <xf numFmtId="3" fontId="0" fillId="0" borderId="13" xfId="153" applyNumberFormat="1" applyFon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0" fontId="6" fillId="0" borderId="0" xfId="0" applyFont="1" applyBorder="1"/>
    <xf numFmtId="0" fontId="6" fillId="0" borderId="15" xfId="0" applyFont="1" applyBorder="1"/>
    <xf numFmtId="0" fontId="7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/>
    <xf numFmtId="0" fontId="6" fillId="0" borderId="16" xfId="0" applyFont="1" applyBorder="1"/>
    <xf numFmtId="0" fontId="8" fillId="6" borderId="0" xfId="0" applyFont="1" applyFill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8" fillId="8" borderId="17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10" borderId="17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10" fillId="11" borderId="17" xfId="0" applyFont="1" applyFill="1" applyBorder="1" applyAlignment="1">
      <alignment horizontal="center" vertical="center" wrapText="1"/>
    </xf>
    <xf numFmtId="0" fontId="6" fillId="0" borderId="18" xfId="0" applyFont="1" applyBorder="1"/>
    <xf numFmtId="0" fontId="11" fillId="9" borderId="19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1" fillId="10" borderId="23" xfId="0" applyFont="1" applyFill="1" applyBorder="1" applyAlignment="1">
      <alignment horizontal="center" vertical="center" wrapText="1"/>
    </xf>
    <xf numFmtId="0" fontId="11" fillId="10" borderId="24" xfId="0" applyFont="1" applyFill="1" applyBorder="1" applyAlignment="1">
      <alignment horizontal="center" vertical="center" wrapText="1"/>
    </xf>
    <xf numFmtId="0" fontId="8" fillId="12" borderId="17" xfId="0" applyFont="1" applyFill="1" applyBorder="1" applyAlignment="1">
      <alignment horizontal="center" vertical="center" wrapText="1"/>
    </xf>
    <xf numFmtId="0" fontId="8" fillId="13" borderId="17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6" fillId="0" borderId="28" xfId="0" applyFont="1" applyBorder="1"/>
    <xf numFmtId="0" fontId="11" fillId="15" borderId="25" xfId="0" applyFont="1" applyFill="1" applyBorder="1" applyAlignment="1">
      <alignment horizontal="center" vertical="center" wrapText="1"/>
    </xf>
    <xf numFmtId="0" fontId="10" fillId="15" borderId="25" xfId="0" applyFont="1" applyFill="1" applyBorder="1" applyAlignment="1">
      <alignment horizontal="center" vertical="center" wrapText="1"/>
    </xf>
    <xf numFmtId="0" fontId="8" fillId="6" borderId="29" xfId="0" applyFont="1" applyFill="1" applyBorder="1" applyAlignment="1">
      <alignment horizontal="center" vertical="center" wrapText="1"/>
    </xf>
    <xf numFmtId="0" fontId="8" fillId="8" borderId="2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6" fillId="4" borderId="18" xfId="0" applyFont="1" applyFill="1" applyBorder="1"/>
    <xf numFmtId="0" fontId="10" fillId="9" borderId="27" xfId="0" applyFont="1" applyFill="1" applyBorder="1" applyAlignment="1">
      <alignment horizontal="center" vertical="center" wrapText="1"/>
    </xf>
    <xf numFmtId="0" fontId="8" fillId="12" borderId="2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left" indent="1"/>
    </xf>
    <xf numFmtId="0" fontId="12" fillId="0" borderId="18" xfId="0" applyFont="1" applyBorder="1"/>
    <xf numFmtId="0" fontId="8" fillId="0" borderId="18" xfId="0" applyFont="1" applyBorder="1" applyAlignment="1">
      <alignment horizontal="left"/>
    </xf>
    <xf numFmtId="0" fontId="8" fillId="0" borderId="18" xfId="0" applyFont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11" fillId="14" borderId="30" xfId="0" applyFont="1" applyFill="1" applyBorder="1" applyAlignment="1">
      <alignment horizontal="center" vertical="center" wrapText="1"/>
    </xf>
    <xf numFmtId="0" fontId="11" fillId="15" borderId="31" xfId="0" applyFont="1" applyFill="1" applyBorder="1" applyAlignment="1">
      <alignment horizontal="center" vertical="center" wrapText="1"/>
    </xf>
    <xf numFmtId="0" fontId="11" fillId="15" borderId="32" xfId="0" applyFont="1" applyFill="1" applyBorder="1" applyAlignment="1">
      <alignment horizontal="center" vertical="center" wrapText="1"/>
    </xf>
    <xf numFmtId="0" fontId="11" fillId="14" borderId="33" xfId="0" applyFont="1" applyFill="1" applyBorder="1" applyAlignment="1">
      <alignment horizontal="center" vertical="center" wrapText="1"/>
    </xf>
    <xf numFmtId="0" fontId="11" fillId="15" borderId="34" xfId="0" applyFont="1" applyFill="1" applyBorder="1" applyAlignment="1">
      <alignment horizontal="center" vertical="center" wrapText="1"/>
    </xf>
    <xf numFmtId="0" fontId="11" fillId="15" borderId="35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13" fillId="8" borderId="17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8" fillId="0" borderId="28" xfId="0" applyFont="1" applyBorder="1"/>
    <xf numFmtId="0" fontId="6" fillId="0" borderId="36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14" fillId="16" borderId="6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16" borderId="5" xfId="0" applyFont="1" applyFill="1" applyBorder="1" applyAlignment="1">
      <alignment horizontal="center"/>
    </xf>
    <xf numFmtId="0" fontId="14" fillId="16" borderId="0" xfId="0" applyFont="1" applyFill="1" applyBorder="1" applyAlignment="1">
      <alignment horizontal="center"/>
    </xf>
    <xf numFmtId="1" fontId="0" fillId="0" borderId="0" xfId="0" applyNumberFormat="1"/>
    <xf numFmtId="0" fontId="0" fillId="16" borderId="7" xfId="0" applyFill="1" applyBorder="1" applyAlignment="1">
      <alignment horizontal="center"/>
    </xf>
    <xf numFmtId="0" fontId="0" fillId="16" borderId="8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164" fontId="9" fillId="5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164" fontId="9" fillId="5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17" borderId="0" xfId="0" applyFill="1" applyAlignment="1">
      <alignment horizontal="center" vertical="center" textRotation="90"/>
    </xf>
  </cellXfs>
  <cellStyles count="478">
    <cellStyle name="Comma" xfId="15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opLeftCell="A2" workbookViewId="0">
      <selection activeCell="M30" sqref="M30"/>
    </sheetView>
  </sheetViews>
  <sheetFormatPr baseColWidth="10" defaultRowHeight="16" x14ac:dyDescent="0"/>
  <cols>
    <col min="1" max="9" width="3.375" customWidth="1"/>
  </cols>
  <sheetData>
    <row r="1" spans="1:9">
      <c r="A1" s="13"/>
      <c r="B1" s="13"/>
      <c r="C1" s="13"/>
      <c r="D1" s="13"/>
      <c r="E1" s="13"/>
      <c r="F1" s="13"/>
      <c r="G1" s="13"/>
      <c r="H1" s="13"/>
      <c r="I1" s="13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>
      <c r="A3" s="19"/>
      <c r="B3" s="19"/>
      <c r="C3" s="19"/>
      <c r="D3" s="19"/>
      <c r="E3" s="19"/>
      <c r="F3" s="19"/>
      <c r="G3" s="19"/>
      <c r="H3" s="19"/>
      <c r="I3" s="19"/>
    </row>
    <row r="4" spans="1:9">
      <c r="A4" s="21"/>
      <c r="B4" s="85">
        <v>42036</v>
      </c>
      <c r="C4" s="85"/>
      <c r="D4" s="85"/>
      <c r="E4" s="85"/>
      <c r="F4" s="85"/>
      <c r="G4" s="85"/>
      <c r="H4" s="85"/>
      <c r="I4" s="14"/>
    </row>
    <row r="5" spans="1:9">
      <c r="A5" s="21"/>
      <c r="B5" s="22" t="s">
        <v>7</v>
      </c>
      <c r="C5" s="22" t="s">
        <v>8</v>
      </c>
      <c r="D5" s="22" t="s">
        <v>9</v>
      </c>
      <c r="E5" s="22" t="s">
        <v>8</v>
      </c>
      <c r="F5" s="22" t="s">
        <v>10</v>
      </c>
      <c r="G5" s="22" t="s">
        <v>25</v>
      </c>
      <c r="H5" s="22" t="s">
        <v>25</v>
      </c>
      <c r="I5" s="14"/>
    </row>
    <row r="6" spans="1:9">
      <c r="A6" s="21"/>
      <c r="B6" s="86"/>
      <c r="C6" s="87"/>
      <c r="D6" s="87"/>
      <c r="E6" s="87"/>
      <c r="F6" s="87"/>
      <c r="G6" s="87"/>
      <c r="H6" s="24">
        <v>1</v>
      </c>
      <c r="I6" s="14"/>
    </row>
    <row r="7" spans="1:9">
      <c r="A7" s="21"/>
      <c r="B7" s="23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3">
        <v>8</v>
      </c>
      <c r="I7" s="14"/>
    </row>
    <row r="8" spans="1:9">
      <c r="A8" s="21"/>
      <c r="B8" s="23">
        <v>9</v>
      </c>
      <c r="C8" s="24">
        <v>10</v>
      </c>
      <c r="D8" s="24">
        <v>11</v>
      </c>
      <c r="E8" s="24">
        <v>12</v>
      </c>
      <c r="F8" s="24">
        <v>13</v>
      </c>
      <c r="G8" s="24">
        <v>14</v>
      </c>
      <c r="H8" s="23">
        <v>15</v>
      </c>
      <c r="I8" s="14"/>
    </row>
    <row r="9" spans="1:9">
      <c r="A9" s="21"/>
      <c r="B9" s="25">
        <v>16</v>
      </c>
      <c r="C9" s="26">
        <v>17</v>
      </c>
      <c r="D9" s="26">
        <v>18</v>
      </c>
      <c r="E9" s="26">
        <v>19</v>
      </c>
      <c r="F9" s="26">
        <v>20</v>
      </c>
      <c r="G9" s="24">
        <v>21</v>
      </c>
      <c r="H9" s="23">
        <v>22</v>
      </c>
      <c r="I9" s="14"/>
    </row>
    <row r="10" spans="1:9">
      <c r="A10" s="21"/>
      <c r="B10" s="29">
        <v>23</v>
      </c>
      <c r="C10" s="26">
        <v>24</v>
      </c>
      <c r="D10" s="26">
        <v>25</v>
      </c>
      <c r="E10" s="25">
        <v>26</v>
      </c>
      <c r="F10" s="26">
        <v>27</v>
      </c>
      <c r="G10" s="23">
        <v>28</v>
      </c>
      <c r="H10" s="56"/>
      <c r="I10" s="14"/>
    </row>
    <row r="11" spans="1:9">
      <c r="A11" s="19"/>
      <c r="B11" s="19"/>
      <c r="C11" s="19"/>
      <c r="D11" s="19"/>
      <c r="E11" s="19"/>
      <c r="F11" s="19"/>
      <c r="G11" s="19"/>
      <c r="H11" s="19"/>
      <c r="I11" s="19"/>
    </row>
    <row r="12" spans="1:9">
      <c r="A12" s="30"/>
      <c r="B12" s="85">
        <v>42064</v>
      </c>
      <c r="C12" s="85"/>
      <c r="D12" s="85"/>
      <c r="E12" s="85"/>
      <c r="F12" s="85"/>
      <c r="G12" s="85"/>
      <c r="H12" s="85"/>
      <c r="I12" s="30"/>
    </row>
    <row r="13" spans="1:9">
      <c r="A13" s="30"/>
      <c r="B13" s="22" t="s">
        <v>7</v>
      </c>
      <c r="C13" s="22" t="s">
        <v>8</v>
      </c>
      <c r="D13" s="22" t="s">
        <v>9</v>
      </c>
      <c r="E13" s="22" t="s">
        <v>8</v>
      </c>
      <c r="F13" s="22" t="s">
        <v>10</v>
      </c>
      <c r="G13" s="22" t="s">
        <v>25</v>
      </c>
      <c r="H13" s="22" t="s">
        <v>25</v>
      </c>
      <c r="I13" s="30"/>
    </row>
    <row r="14" spans="1:9">
      <c r="A14" s="30"/>
      <c r="B14" s="86"/>
      <c r="C14" s="87"/>
      <c r="D14" s="87"/>
      <c r="E14" s="87"/>
      <c r="F14" s="87"/>
      <c r="G14" s="87"/>
      <c r="H14" s="23">
        <v>1</v>
      </c>
      <c r="I14" s="30"/>
    </row>
    <row r="15" spans="1:9">
      <c r="A15" s="30"/>
      <c r="B15" s="31">
        <v>2</v>
      </c>
      <c r="C15" s="32">
        <v>3</v>
      </c>
      <c r="D15" s="32">
        <v>4</v>
      </c>
      <c r="E15" s="32">
        <v>5</v>
      </c>
      <c r="F15" s="33">
        <v>6</v>
      </c>
      <c r="G15" s="24">
        <v>7</v>
      </c>
      <c r="H15" s="23">
        <v>8</v>
      </c>
      <c r="I15" s="30"/>
    </row>
    <row r="16" spans="1:9">
      <c r="A16" s="30"/>
      <c r="B16" s="34">
        <v>9</v>
      </c>
      <c r="C16" s="35">
        <v>10</v>
      </c>
      <c r="D16" s="35">
        <v>11</v>
      </c>
      <c r="E16" s="35">
        <v>12</v>
      </c>
      <c r="F16" s="36">
        <v>13</v>
      </c>
      <c r="G16" s="24">
        <v>14</v>
      </c>
      <c r="H16" s="23">
        <v>15</v>
      </c>
      <c r="I16" s="30"/>
    </row>
    <row r="17" spans="1:9">
      <c r="A17" s="30"/>
      <c r="B17" s="27">
        <v>16</v>
      </c>
      <c r="C17" s="28">
        <v>17</v>
      </c>
      <c r="D17" s="28">
        <v>18</v>
      </c>
      <c r="E17" s="28">
        <v>19</v>
      </c>
      <c r="F17" s="28">
        <v>20</v>
      </c>
      <c r="G17" s="38">
        <v>21</v>
      </c>
      <c r="H17" s="37">
        <v>22</v>
      </c>
      <c r="I17" s="30"/>
    </row>
    <row r="18" spans="1:9">
      <c r="A18" s="30"/>
      <c r="B18" s="37">
        <v>23</v>
      </c>
      <c r="C18" s="38">
        <v>24</v>
      </c>
      <c r="D18" s="38">
        <v>25</v>
      </c>
      <c r="E18" s="38">
        <v>26</v>
      </c>
      <c r="F18" s="38">
        <v>27</v>
      </c>
      <c r="G18" s="38">
        <v>28</v>
      </c>
      <c r="H18" s="37">
        <v>29</v>
      </c>
      <c r="I18" s="30"/>
    </row>
    <row r="19" spans="1:9">
      <c r="A19" s="30"/>
      <c r="B19" s="23">
        <v>30</v>
      </c>
      <c r="C19" s="24">
        <v>31</v>
      </c>
      <c r="D19" s="86"/>
      <c r="E19" s="87"/>
      <c r="F19" s="87"/>
      <c r="G19" s="87"/>
      <c r="H19" s="87"/>
      <c r="I19" s="30"/>
    </row>
    <row r="20" spans="1:9">
      <c r="A20" s="18"/>
      <c r="B20" s="19"/>
      <c r="C20" s="19"/>
      <c r="D20" s="19"/>
      <c r="E20" s="19"/>
      <c r="F20" s="19"/>
      <c r="G20" s="19"/>
      <c r="H20" s="19"/>
      <c r="I20" s="19"/>
    </row>
    <row r="21" spans="1:9">
      <c r="A21" s="30"/>
      <c r="B21" s="85">
        <v>42095</v>
      </c>
      <c r="C21" s="85"/>
      <c r="D21" s="85"/>
      <c r="E21" s="85"/>
      <c r="F21" s="85"/>
      <c r="G21" s="85"/>
      <c r="H21" s="85"/>
      <c r="I21" s="30"/>
    </row>
    <row r="22" spans="1:9">
      <c r="A22" s="30"/>
      <c r="B22" s="22" t="s">
        <v>7</v>
      </c>
      <c r="C22" s="22" t="s">
        <v>8</v>
      </c>
      <c r="D22" s="22" t="s">
        <v>9</v>
      </c>
      <c r="E22" s="22" t="s">
        <v>8</v>
      </c>
      <c r="F22" s="22" t="s">
        <v>10</v>
      </c>
      <c r="G22" s="22" t="s">
        <v>25</v>
      </c>
      <c r="H22" s="22" t="s">
        <v>25</v>
      </c>
      <c r="I22" s="30"/>
    </row>
    <row r="23" spans="1:9">
      <c r="A23" s="30"/>
      <c r="B23" s="86"/>
      <c r="C23" s="87"/>
      <c r="D23" s="24">
        <v>1</v>
      </c>
      <c r="E23" s="24">
        <v>2</v>
      </c>
      <c r="F23" s="24">
        <v>3</v>
      </c>
      <c r="G23" s="24">
        <v>4</v>
      </c>
      <c r="H23" s="24">
        <v>5</v>
      </c>
      <c r="I23" s="30"/>
    </row>
    <row r="24" spans="1:9">
      <c r="A24" s="30"/>
      <c r="B24" s="23">
        <v>6</v>
      </c>
      <c r="C24" s="24">
        <v>7</v>
      </c>
      <c r="D24" s="24">
        <v>8</v>
      </c>
      <c r="E24" s="24">
        <v>9</v>
      </c>
      <c r="F24" s="24">
        <v>10</v>
      </c>
      <c r="G24" s="24">
        <v>11</v>
      </c>
      <c r="H24" s="23">
        <v>12</v>
      </c>
      <c r="I24" s="30"/>
    </row>
    <row r="25" spans="1:9">
      <c r="A25" s="30"/>
      <c r="B25" s="41">
        <v>13</v>
      </c>
      <c r="C25" s="41">
        <v>14</v>
      </c>
      <c r="D25" s="41">
        <v>15</v>
      </c>
      <c r="E25" s="41">
        <v>16</v>
      </c>
      <c r="F25" s="41">
        <v>17</v>
      </c>
      <c r="G25" s="24">
        <v>18</v>
      </c>
      <c r="H25" s="23">
        <v>19</v>
      </c>
      <c r="I25" s="30"/>
    </row>
    <row r="26" spans="1:9">
      <c r="A26" s="30"/>
      <c r="B26" s="42">
        <v>20</v>
      </c>
      <c r="C26" s="42">
        <v>21</v>
      </c>
      <c r="D26" s="42">
        <v>22</v>
      </c>
      <c r="E26" s="42">
        <v>23</v>
      </c>
      <c r="F26" s="42">
        <v>24</v>
      </c>
      <c r="G26" s="64">
        <v>25</v>
      </c>
      <c r="H26" s="65">
        <v>26</v>
      </c>
      <c r="I26" s="30"/>
    </row>
    <row r="27" spans="1:9">
      <c r="A27" s="30"/>
      <c r="B27" s="42">
        <v>27</v>
      </c>
      <c r="C27" s="42">
        <v>28</v>
      </c>
      <c r="D27" s="42">
        <v>29</v>
      </c>
      <c r="E27" s="42">
        <v>30</v>
      </c>
      <c r="F27" s="86"/>
      <c r="G27" s="87"/>
      <c r="H27" s="87"/>
      <c r="I27" s="30"/>
    </row>
    <row r="28" spans="1:9">
      <c r="A28" s="39"/>
      <c r="B28" s="39"/>
      <c r="C28" s="39"/>
      <c r="D28" s="39"/>
      <c r="E28" s="39"/>
      <c r="F28" s="39"/>
      <c r="G28" s="39"/>
      <c r="H28" s="39"/>
      <c r="I28" s="39"/>
    </row>
    <row r="29" spans="1:9">
      <c r="A29" s="19"/>
      <c r="B29" s="19"/>
      <c r="C29" s="19"/>
      <c r="D29" s="19"/>
      <c r="E29" s="19"/>
      <c r="F29" s="19"/>
      <c r="G29" s="19"/>
      <c r="H29" s="19"/>
      <c r="I29" s="19"/>
    </row>
    <row r="30" spans="1:9">
      <c r="A30" s="40"/>
      <c r="B30" s="90">
        <v>42125</v>
      </c>
      <c r="C30" s="90"/>
      <c r="D30" s="90"/>
      <c r="E30" s="90"/>
      <c r="F30" s="90"/>
      <c r="G30" s="90"/>
      <c r="H30" s="90"/>
      <c r="I30" s="40"/>
    </row>
    <row r="31" spans="1:9">
      <c r="A31" s="30"/>
      <c r="B31" s="22" t="s">
        <v>7</v>
      </c>
      <c r="C31" s="22" t="s">
        <v>8</v>
      </c>
      <c r="D31" s="22" t="s">
        <v>9</v>
      </c>
      <c r="E31" s="22" t="s">
        <v>8</v>
      </c>
      <c r="F31" s="22" t="s">
        <v>10</v>
      </c>
      <c r="G31" s="22" t="s">
        <v>25</v>
      </c>
      <c r="H31" s="22" t="s">
        <v>25</v>
      </c>
      <c r="I31" s="30"/>
    </row>
    <row r="32" spans="1:9" ht="17" thickBot="1">
      <c r="A32" s="30"/>
      <c r="B32" s="88"/>
      <c r="C32" s="89"/>
      <c r="D32" s="89"/>
      <c r="E32" s="89"/>
      <c r="F32" s="42">
        <v>1</v>
      </c>
      <c r="G32" s="24">
        <v>2</v>
      </c>
      <c r="H32" s="23">
        <v>3</v>
      </c>
      <c r="I32" s="30"/>
    </row>
    <row r="33" spans="1:17" ht="17" thickTop="1">
      <c r="A33" s="20"/>
      <c r="B33" s="57">
        <v>4</v>
      </c>
      <c r="C33" s="58">
        <v>5</v>
      </c>
      <c r="D33" s="58">
        <v>6</v>
      </c>
      <c r="E33" s="58">
        <v>7</v>
      </c>
      <c r="F33" s="59">
        <v>8</v>
      </c>
      <c r="G33" s="43">
        <v>9</v>
      </c>
      <c r="H33" s="23">
        <v>10</v>
      </c>
      <c r="I33" s="20"/>
    </row>
    <row r="34" spans="1:17" ht="17" thickBot="1">
      <c r="A34" s="20"/>
      <c r="B34" s="60">
        <v>11</v>
      </c>
      <c r="C34" s="61">
        <v>12</v>
      </c>
      <c r="D34" s="61">
        <v>13</v>
      </c>
      <c r="E34" s="61">
        <v>14</v>
      </c>
      <c r="F34" s="62">
        <v>15</v>
      </c>
      <c r="G34" s="43">
        <v>16</v>
      </c>
      <c r="H34" s="23">
        <v>17</v>
      </c>
      <c r="I34" s="20"/>
    </row>
    <row r="35" spans="1:17" ht="17" thickTop="1">
      <c r="A35" s="30"/>
      <c r="B35" s="44">
        <v>18</v>
      </c>
      <c r="C35" s="45">
        <v>19</v>
      </c>
      <c r="D35" s="45">
        <v>20</v>
      </c>
      <c r="E35" s="45">
        <v>21</v>
      </c>
      <c r="F35" s="45">
        <v>22</v>
      </c>
      <c r="G35" s="24">
        <v>23</v>
      </c>
      <c r="H35" s="23">
        <v>24</v>
      </c>
      <c r="I35" s="30"/>
    </row>
    <row r="36" spans="1:17">
      <c r="A36" s="30"/>
      <c r="B36" s="24">
        <v>25</v>
      </c>
      <c r="C36" s="24">
        <v>26</v>
      </c>
      <c r="D36" s="24">
        <v>27</v>
      </c>
      <c r="E36" s="24">
        <v>28</v>
      </c>
      <c r="F36" s="24">
        <v>29</v>
      </c>
      <c r="G36" s="24">
        <v>30</v>
      </c>
      <c r="H36" s="23">
        <v>31</v>
      </c>
      <c r="I36" s="30"/>
    </row>
    <row r="37" spans="1:17">
      <c r="A37" s="46"/>
      <c r="B37" s="17"/>
      <c r="C37" s="17"/>
      <c r="D37" s="17"/>
      <c r="E37" s="17"/>
      <c r="F37" s="17"/>
      <c r="G37" s="17"/>
      <c r="H37" s="16"/>
      <c r="I37" s="46"/>
    </row>
    <row r="38" spans="1:17">
      <c r="B38" s="47">
        <v>3</v>
      </c>
      <c r="C38" s="30"/>
      <c r="D38" s="30" t="s">
        <v>26</v>
      </c>
      <c r="E38" s="30"/>
      <c r="F38" s="30"/>
      <c r="G38" s="30"/>
      <c r="H38" s="66"/>
      <c r="I38" s="30"/>
      <c r="J38" s="30" t="s">
        <v>31</v>
      </c>
      <c r="M38" s="30"/>
      <c r="N38" s="30"/>
      <c r="O38" s="30"/>
      <c r="P38" s="30"/>
      <c r="Q38" s="30"/>
    </row>
    <row r="39" spans="1:17" ht="17" thickBot="1">
      <c r="B39" s="42">
        <v>8</v>
      </c>
      <c r="C39" s="30"/>
      <c r="D39" s="30" t="s">
        <v>27</v>
      </c>
      <c r="E39" s="30"/>
      <c r="F39" s="30"/>
      <c r="G39" s="30"/>
      <c r="H39" s="68"/>
      <c r="I39" s="30"/>
      <c r="J39" s="30" t="s">
        <v>32</v>
      </c>
      <c r="K39" s="30"/>
      <c r="L39" s="30"/>
      <c r="M39" s="30"/>
      <c r="N39" s="30"/>
      <c r="O39" s="30"/>
      <c r="P39" s="30"/>
      <c r="Q39" s="30"/>
    </row>
    <row r="40" spans="1:17" ht="17" thickTop="1">
      <c r="B40" s="51" t="s">
        <v>30</v>
      </c>
      <c r="C40" s="51"/>
      <c r="D40" s="52"/>
      <c r="E40" s="52"/>
      <c r="F40" s="52"/>
      <c r="G40" s="52"/>
      <c r="H40" s="67"/>
      <c r="I40" s="52"/>
      <c r="J40" s="52"/>
      <c r="K40" s="52"/>
      <c r="L40" s="50"/>
      <c r="M40" s="50"/>
      <c r="N40" s="50"/>
      <c r="O40" s="50"/>
      <c r="P40" s="50"/>
      <c r="Q40" s="50"/>
    </row>
    <row r="41" spans="1:17">
      <c r="B41" s="48">
        <v>16</v>
      </c>
      <c r="C41" s="49" t="s">
        <v>28</v>
      </c>
      <c r="J41" s="52"/>
      <c r="K41" s="52"/>
      <c r="L41" s="52"/>
      <c r="M41" s="52"/>
      <c r="N41" s="52"/>
      <c r="O41" s="52"/>
      <c r="P41" s="52"/>
      <c r="Q41" s="52"/>
    </row>
    <row r="42" spans="1:17">
      <c r="B42" s="63">
        <v>23</v>
      </c>
      <c r="C42" s="49" t="s">
        <v>29</v>
      </c>
      <c r="J42" s="52"/>
      <c r="K42" s="52"/>
      <c r="L42" s="52"/>
      <c r="M42" s="52"/>
      <c r="N42" s="52"/>
      <c r="O42" s="52"/>
      <c r="P42" s="52"/>
      <c r="Q42" s="52"/>
    </row>
    <row r="43" spans="1:17">
      <c r="B43" s="51"/>
      <c r="C43" s="30"/>
      <c r="D43" s="30"/>
      <c r="E43" s="30"/>
      <c r="F43" s="30"/>
      <c r="G43" s="30"/>
      <c r="H43" s="30"/>
      <c r="I43" s="30"/>
      <c r="J43" s="30"/>
      <c r="K43" s="30"/>
      <c r="L43" s="52"/>
      <c r="M43" s="52"/>
      <c r="N43" s="52"/>
      <c r="O43" s="52"/>
      <c r="P43" s="52"/>
      <c r="Q43" s="52"/>
    </row>
    <row r="44" spans="1:17">
      <c r="L44" s="30"/>
      <c r="M44" s="30"/>
      <c r="N44" s="30"/>
      <c r="O44" s="30"/>
      <c r="P44" s="30"/>
      <c r="Q44" s="30"/>
    </row>
  </sheetData>
  <mergeCells count="10">
    <mergeCell ref="B12:H12"/>
    <mergeCell ref="B14:G14"/>
    <mergeCell ref="B4:H4"/>
    <mergeCell ref="B6:G6"/>
    <mergeCell ref="B32:E32"/>
    <mergeCell ref="F27:H27"/>
    <mergeCell ref="B30:H30"/>
    <mergeCell ref="D19:H19"/>
    <mergeCell ref="B21:H21"/>
    <mergeCell ref="B23:C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O6" sqref="O6"/>
    </sheetView>
  </sheetViews>
  <sheetFormatPr baseColWidth="10" defaultRowHeight="16" x14ac:dyDescent="0"/>
  <cols>
    <col min="1" max="1" width="6.125" customWidth="1"/>
    <col min="3" max="3" width="5.5" customWidth="1"/>
    <col min="4" max="4" width="3.5" customWidth="1"/>
    <col min="5" max="5" width="5" customWidth="1"/>
    <col min="6" max="6" width="4.375" customWidth="1"/>
    <col min="7" max="8" width="4.875" customWidth="1"/>
    <col min="9" max="9" width="4.25" customWidth="1"/>
    <col min="10" max="10" width="3.875" customWidth="1"/>
    <col min="11" max="11" width="3.375" customWidth="1"/>
    <col min="12" max="12" width="9.875" customWidth="1"/>
    <col min="13" max="13" width="16.625" customWidth="1"/>
  </cols>
  <sheetData>
    <row r="1" spans="1:14">
      <c r="A1" s="3" t="s">
        <v>38</v>
      </c>
    </row>
    <row r="2" spans="1:14">
      <c r="A2" t="s">
        <v>40</v>
      </c>
      <c r="M2" s="2" t="s">
        <v>23</v>
      </c>
      <c r="N2" s="11">
        <v>100</v>
      </c>
    </row>
    <row r="3" spans="1:14">
      <c r="M3" s="2" t="s">
        <v>13</v>
      </c>
      <c r="N3" s="12">
        <v>30</v>
      </c>
    </row>
    <row r="4" spans="1:14">
      <c r="B4" t="s">
        <v>34</v>
      </c>
      <c r="C4" t="s">
        <v>33</v>
      </c>
    </row>
    <row r="5" spans="1:14">
      <c r="A5" s="91" t="s">
        <v>24</v>
      </c>
      <c r="B5" s="8" t="s">
        <v>12</v>
      </c>
      <c r="C5" t="s">
        <v>11</v>
      </c>
      <c r="E5" s="7" t="s">
        <v>7</v>
      </c>
      <c r="F5" s="7" t="s">
        <v>8</v>
      </c>
      <c r="G5" s="7" t="s">
        <v>9</v>
      </c>
      <c r="H5" s="7" t="s">
        <v>4</v>
      </c>
      <c r="I5" s="7" t="s">
        <v>10</v>
      </c>
      <c r="J5" s="2" t="s">
        <v>5</v>
      </c>
      <c r="K5" s="2" t="s">
        <v>6</v>
      </c>
      <c r="L5" s="2"/>
    </row>
    <row r="6" spans="1:14">
      <c r="A6" s="91"/>
      <c r="B6" s="9">
        <v>42051</v>
      </c>
      <c r="C6" s="8">
        <v>1</v>
      </c>
      <c r="D6" t="s">
        <v>1</v>
      </c>
      <c r="E6" s="54" t="s">
        <v>0</v>
      </c>
      <c r="F6" s="55" t="s">
        <v>0</v>
      </c>
      <c r="G6" s="55" t="s">
        <v>0</v>
      </c>
      <c r="H6" s="55" t="s">
        <v>0</v>
      </c>
      <c r="I6" s="53" t="s">
        <v>0</v>
      </c>
      <c r="J6" s="2">
        <v>1</v>
      </c>
      <c r="K6" s="2"/>
      <c r="L6" s="2"/>
      <c r="M6" s="10" t="s">
        <v>14</v>
      </c>
      <c r="N6">
        <f>ROUNDUP(($N$2/J16),0)</f>
        <v>17</v>
      </c>
    </row>
    <row r="7" spans="1:14">
      <c r="A7" s="91"/>
      <c r="B7" s="8"/>
      <c r="C7" s="8"/>
      <c r="D7" t="s">
        <v>2</v>
      </c>
      <c r="E7" s="70" t="s">
        <v>0</v>
      </c>
      <c r="F7" s="69" t="s">
        <v>0</v>
      </c>
      <c r="G7" s="69" t="s">
        <v>0</v>
      </c>
      <c r="H7" s="69" t="s">
        <v>0</v>
      </c>
      <c r="I7" s="71" t="s">
        <v>0</v>
      </c>
      <c r="J7" s="2">
        <v>1</v>
      </c>
      <c r="K7" s="2"/>
      <c r="L7" s="2"/>
      <c r="M7" s="10" t="s">
        <v>15</v>
      </c>
      <c r="N7">
        <f>ROUNDUP(($N$2/K16),0)</f>
        <v>5</v>
      </c>
    </row>
    <row r="8" spans="1:14">
      <c r="A8" s="91"/>
      <c r="B8" s="8"/>
      <c r="C8" s="8">
        <v>2</v>
      </c>
      <c r="D8" t="s">
        <v>1</v>
      </c>
      <c r="E8" s="70" t="s">
        <v>0</v>
      </c>
      <c r="F8" s="69" t="s">
        <v>0</v>
      </c>
      <c r="G8" s="69" t="s">
        <v>0</v>
      </c>
      <c r="H8" s="69" t="s">
        <v>0</v>
      </c>
      <c r="I8" s="71" t="s">
        <v>0</v>
      </c>
      <c r="J8" s="2">
        <v>1</v>
      </c>
      <c r="K8" s="2"/>
      <c r="L8" s="2"/>
      <c r="M8" s="10" t="s">
        <v>17</v>
      </c>
      <c r="N8" s="1">
        <f>N6/$N$3</f>
        <v>0.56666666666666665</v>
      </c>
    </row>
    <row r="9" spans="1:14">
      <c r="A9" s="91"/>
      <c r="B9" s="8"/>
      <c r="C9" s="8"/>
      <c r="D9" t="s">
        <v>2</v>
      </c>
      <c r="E9" s="70" t="s">
        <v>0</v>
      </c>
      <c r="F9" s="69" t="s">
        <v>0</v>
      </c>
      <c r="G9" s="69" t="s">
        <v>0</v>
      </c>
      <c r="H9" s="69" t="s">
        <v>0</v>
      </c>
      <c r="I9" s="71" t="s">
        <v>0</v>
      </c>
      <c r="J9" s="2">
        <v>1</v>
      </c>
      <c r="K9" s="2"/>
      <c r="L9" s="2"/>
      <c r="M9" s="10" t="s">
        <v>16</v>
      </c>
      <c r="N9" s="1">
        <f>N7/$N$3</f>
        <v>0.16666666666666666</v>
      </c>
    </row>
    <row r="10" spans="1:14">
      <c r="A10" s="91"/>
      <c r="B10" s="8"/>
      <c r="C10" s="8">
        <v>3</v>
      </c>
      <c r="D10" t="s">
        <v>1</v>
      </c>
      <c r="E10" s="72" t="s">
        <v>3</v>
      </c>
      <c r="F10" s="73" t="s">
        <v>3</v>
      </c>
      <c r="G10" s="73" t="s">
        <v>3</v>
      </c>
      <c r="H10" s="73" t="s">
        <v>3</v>
      </c>
      <c r="I10" s="74" t="s">
        <v>3</v>
      </c>
      <c r="J10" s="2"/>
      <c r="K10" s="2">
        <v>5</v>
      </c>
      <c r="L10" s="2"/>
      <c r="M10" s="10" t="s">
        <v>18</v>
      </c>
      <c r="N10" s="1">
        <f>N9-N8</f>
        <v>-0.4</v>
      </c>
    </row>
    <row r="11" spans="1:14">
      <c r="A11" s="91"/>
      <c r="B11" s="8"/>
      <c r="C11" s="8"/>
      <c r="D11" t="s">
        <v>2</v>
      </c>
      <c r="E11" s="72" t="s">
        <v>3</v>
      </c>
      <c r="F11" s="73" t="s">
        <v>3</v>
      </c>
      <c r="G11" s="73" t="s">
        <v>3</v>
      </c>
      <c r="H11" s="73" t="s">
        <v>3</v>
      </c>
      <c r="I11" s="74" t="s">
        <v>3</v>
      </c>
      <c r="J11" s="2"/>
      <c r="K11" s="2">
        <v>5</v>
      </c>
      <c r="L11" s="2"/>
      <c r="M11" s="10" t="s">
        <v>19</v>
      </c>
      <c r="N11" s="1">
        <f>ROUNDUP((IF((N8&gt;N9),N8,N9)),0)</f>
        <v>1</v>
      </c>
    </row>
    <row r="12" spans="1:14">
      <c r="A12" s="91"/>
      <c r="B12" s="8"/>
      <c r="C12" s="8">
        <v>4</v>
      </c>
      <c r="D12" t="s">
        <v>1</v>
      </c>
      <c r="E12" s="72" t="s">
        <v>3</v>
      </c>
      <c r="F12" s="73" t="s">
        <v>3</v>
      </c>
      <c r="G12" s="73" t="s">
        <v>3</v>
      </c>
      <c r="H12" s="73" t="s">
        <v>3</v>
      </c>
      <c r="I12" s="74" t="s">
        <v>3</v>
      </c>
      <c r="J12" s="2"/>
      <c r="K12" s="2">
        <v>5</v>
      </c>
      <c r="L12" s="2"/>
      <c r="M12" s="10" t="s">
        <v>20</v>
      </c>
      <c r="N12">
        <f>N11*$N$3</f>
        <v>30</v>
      </c>
    </row>
    <row r="13" spans="1:14">
      <c r="A13" s="91"/>
      <c r="C13" s="8"/>
      <c r="D13" t="s">
        <v>2</v>
      </c>
      <c r="E13" s="72" t="s">
        <v>3</v>
      </c>
      <c r="F13" s="73" t="s">
        <v>3</v>
      </c>
      <c r="G13" s="73" t="s">
        <v>3</v>
      </c>
      <c r="H13" s="73" t="s">
        <v>3</v>
      </c>
      <c r="I13" s="74" t="s">
        <v>3</v>
      </c>
      <c r="J13" s="2"/>
      <c r="K13" s="2">
        <v>5</v>
      </c>
      <c r="L13" s="2"/>
      <c r="M13" s="10" t="s">
        <v>21</v>
      </c>
      <c r="N13">
        <f>N12-N6</f>
        <v>13</v>
      </c>
    </row>
    <row r="14" spans="1:14">
      <c r="A14" s="91"/>
      <c r="B14" s="9">
        <v>42083</v>
      </c>
      <c r="C14" s="8">
        <v>5</v>
      </c>
      <c r="D14" t="s">
        <v>1</v>
      </c>
      <c r="E14" s="54" t="s">
        <v>0</v>
      </c>
      <c r="F14" s="55" t="s">
        <v>0</v>
      </c>
      <c r="G14" s="55" t="s">
        <v>0</v>
      </c>
      <c r="H14" s="55" t="s">
        <v>0</v>
      </c>
      <c r="I14" s="53" t="s">
        <v>0</v>
      </c>
      <c r="J14" s="2">
        <v>1</v>
      </c>
      <c r="K14" s="2"/>
      <c r="L14" s="2"/>
      <c r="M14" s="10" t="s">
        <v>22</v>
      </c>
      <c r="N14" s="81">
        <f>N13/N11</f>
        <v>13</v>
      </c>
    </row>
    <row r="15" spans="1:14">
      <c r="A15" s="91"/>
      <c r="B15" s="8"/>
      <c r="D15" t="s">
        <v>2</v>
      </c>
      <c r="E15" s="4" t="s">
        <v>0</v>
      </c>
      <c r="F15" s="5" t="s">
        <v>0</v>
      </c>
      <c r="G15" s="5" t="s">
        <v>0</v>
      </c>
      <c r="H15" s="5" t="s">
        <v>0</v>
      </c>
      <c r="I15" s="6" t="s">
        <v>0</v>
      </c>
      <c r="J15" s="2">
        <v>1</v>
      </c>
      <c r="K15" s="2"/>
      <c r="L15" s="2"/>
    </row>
    <row r="16" spans="1:14">
      <c r="A16" s="91"/>
      <c r="B16" s="8"/>
      <c r="E16" s="8"/>
      <c r="F16" s="8"/>
      <c r="G16" s="8"/>
      <c r="H16" s="8"/>
      <c r="I16" s="8"/>
      <c r="J16" s="2">
        <f>SUM(J6:J15)</f>
        <v>6</v>
      </c>
      <c r="K16" s="2">
        <f>SUM(K6:K15)</f>
        <v>20</v>
      </c>
      <c r="L16" s="2"/>
    </row>
    <row r="17" spans="1:14">
      <c r="A17" s="91"/>
      <c r="B17" t="s">
        <v>35</v>
      </c>
    </row>
    <row r="18" spans="1:14">
      <c r="A18" s="91"/>
      <c r="B18" s="8" t="s">
        <v>12</v>
      </c>
      <c r="C18" t="s">
        <v>11</v>
      </c>
      <c r="E18" s="7" t="s">
        <v>7</v>
      </c>
      <c r="F18" s="7" t="s">
        <v>8</v>
      </c>
      <c r="G18" s="7" t="s">
        <v>9</v>
      </c>
      <c r="H18" s="7" t="s">
        <v>4</v>
      </c>
      <c r="I18" s="7" t="s">
        <v>10</v>
      </c>
      <c r="J18" s="2" t="s">
        <v>5</v>
      </c>
      <c r="K18" s="2" t="s">
        <v>6</v>
      </c>
    </row>
    <row r="19" spans="1:14">
      <c r="A19" s="91"/>
      <c r="B19" s="9">
        <v>42051</v>
      </c>
      <c r="C19" s="8">
        <v>1</v>
      </c>
      <c r="D19" t="s">
        <v>1</v>
      </c>
      <c r="E19" s="54" t="s">
        <v>0</v>
      </c>
      <c r="F19" s="55" t="s">
        <v>0</v>
      </c>
      <c r="G19" s="55" t="s">
        <v>0</v>
      </c>
      <c r="H19" s="55" t="s">
        <v>0</v>
      </c>
      <c r="I19" s="53" t="s">
        <v>0</v>
      </c>
      <c r="J19" s="2">
        <v>1</v>
      </c>
      <c r="K19" s="2"/>
      <c r="M19" s="10" t="s">
        <v>14</v>
      </c>
      <c r="N19">
        <f>ROUNDUP(($N$2/J29),0)</f>
        <v>13</v>
      </c>
    </row>
    <row r="20" spans="1:14">
      <c r="A20" s="91"/>
      <c r="B20" s="8"/>
      <c r="C20" s="8"/>
      <c r="D20" t="s">
        <v>2</v>
      </c>
      <c r="E20" s="70" t="s">
        <v>0</v>
      </c>
      <c r="F20" s="69" t="s">
        <v>0</v>
      </c>
      <c r="G20" s="69" t="s">
        <v>0</v>
      </c>
      <c r="H20" s="69" t="s">
        <v>0</v>
      </c>
      <c r="I20" s="71" t="s">
        <v>0</v>
      </c>
      <c r="J20" s="2">
        <v>1</v>
      </c>
      <c r="K20" s="2"/>
      <c r="M20" s="10" t="s">
        <v>15</v>
      </c>
      <c r="N20">
        <f>ROUNDUP(($N$2/K29),0)</f>
        <v>10</v>
      </c>
    </row>
    <row r="21" spans="1:14">
      <c r="A21" s="91"/>
      <c r="B21" s="8"/>
      <c r="C21" s="8">
        <v>2</v>
      </c>
      <c r="D21" t="s">
        <v>1</v>
      </c>
      <c r="E21" s="70" t="s">
        <v>0</v>
      </c>
      <c r="F21" s="69" t="s">
        <v>0</v>
      </c>
      <c r="G21" s="69" t="s">
        <v>0</v>
      </c>
      <c r="H21" s="69" t="s">
        <v>0</v>
      </c>
      <c r="I21" s="71" t="s">
        <v>0</v>
      </c>
      <c r="J21" s="2">
        <v>1</v>
      </c>
      <c r="K21" s="2"/>
      <c r="M21" s="10" t="s">
        <v>17</v>
      </c>
      <c r="N21" s="1">
        <f>N19/$N$3</f>
        <v>0.43333333333333335</v>
      </c>
    </row>
    <row r="22" spans="1:14">
      <c r="A22" s="91"/>
      <c r="B22" s="8"/>
      <c r="C22" s="8"/>
      <c r="D22" t="s">
        <v>2</v>
      </c>
      <c r="E22" s="70" t="s">
        <v>0</v>
      </c>
      <c r="F22" s="69" t="s">
        <v>0</v>
      </c>
      <c r="G22" s="69" t="s">
        <v>0</v>
      </c>
      <c r="H22" s="69" t="s">
        <v>0</v>
      </c>
      <c r="I22" s="71" t="s">
        <v>0</v>
      </c>
      <c r="J22" s="2">
        <v>1</v>
      </c>
      <c r="K22" s="2"/>
      <c r="M22" s="10" t="s">
        <v>16</v>
      </c>
      <c r="N22" s="1">
        <f>N20/$N$3</f>
        <v>0.33333333333333331</v>
      </c>
    </row>
    <row r="23" spans="1:14">
      <c r="A23" s="91"/>
      <c r="B23" s="8"/>
      <c r="C23" s="8">
        <v>3</v>
      </c>
      <c r="D23" t="s">
        <v>1</v>
      </c>
      <c r="E23" s="72" t="s">
        <v>0</v>
      </c>
      <c r="F23" s="73" t="s">
        <v>0</v>
      </c>
      <c r="G23" s="73" t="s">
        <v>0</v>
      </c>
      <c r="H23" s="73" t="s">
        <v>0</v>
      </c>
      <c r="I23" s="74" t="s">
        <v>0</v>
      </c>
      <c r="J23" s="2">
        <v>1</v>
      </c>
      <c r="K23" s="2"/>
      <c r="M23" s="10" t="s">
        <v>18</v>
      </c>
      <c r="N23" s="1">
        <f>N22-N21</f>
        <v>-0.10000000000000003</v>
      </c>
    </row>
    <row r="24" spans="1:14">
      <c r="A24" s="91"/>
      <c r="B24" s="8"/>
      <c r="C24" s="8"/>
      <c r="D24" t="s">
        <v>2</v>
      </c>
      <c r="E24" s="72" t="s">
        <v>0</v>
      </c>
      <c r="F24" s="73" t="s">
        <v>0</v>
      </c>
      <c r="G24" s="73" t="s">
        <v>0</v>
      </c>
      <c r="H24" s="73" t="s">
        <v>0</v>
      </c>
      <c r="I24" s="74" t="s">
        <v>0</v>
      </c>
      <c r="J24" s="2">
        <v>1</v>
      </c>
      <c r="K24" s="2"/>
      <c r="M24" s="10" t="s">
        <v>19</v>
      </c>
      <c r="N24" s="1">
        <f>ROUNDUP((IF((N21&gt;N22),N21,N22)),0)</f>
        <v>1</v>
      </c>
    </row>
    <row r="25" spans="1:14">
      <c r="A25" s="91"/>
      <c r="B25" s="8"/>
      <c r="C25" s="8">
        <v>4</v>
      </c>
      <c r="D25" t="s">
        <v>1</v>
      </c>
      <c r="E25" s="72" t="s">
        <v>3</v>
      </c>
      <c r="F25" s="73" t="s">
        <v>3</v>
      </c>
      <c r="G25" s="73" t="s">
        <v>3</v>
      </c>
      <c r="H25" s="73" t="s">
        <v>3</v>
      </c>
      <c r="I25" s="74" t="s">
        <v>3</v>
      </c>
      <c r="J25" s="2"/>
      <c r="K25" s="2">
        <v>5</v>
      </c>
      <c r="M25" s="10" t="s">
        <v>20</v>
      </c>
      <c r="N25">
        <f>N24*$N$3</f>
        <v>30</v>
      </c>
    </row>
    <row r="26" spans="1:14">
      <c r="A26" s="91"/>
      <c r="C26" s="8"/>
      <c r="D26" t="s">
        <v>2</v>
      </c>
      <c r="E26" s="72" t="s">
        <v>3</v>
      </c>
      <c r="F26" s="73" t="s">
        <v>3</v>
      </c>
      <c r="G26" s="73" t="s">
        <v>3</v>
      </c>
      <c r="H26" s="73" t="s">
        <v>3</v>
      </c>
      <c r="I26" s="74" t="s">
        <v>3</v>
      </c>
      <c r="J26" s="2"/>
      <c r="K26" s="2">
        <v>5</v>
      </c>
      <c r="M26" s="10" t="s">
        <v>21</v>
      </c>
      <c r="N26">
        <f>N25-N19</f>
        <v>17</v>
      </c>
    </row>
    <row r="27" spans="1:14">
      <c r="A27" s="91"/>
      <c r="B27" s="9">
        <v>42083</v>
      </c>
      <c r="C27" s="8">
        <v>5</v>
      </c>
      <c r="D27" t="s">
        <v>1</v>
      </c>
      <c r="E27" s="54" t="s">
        <v>0</v>
      </c>
      <c r="F27" s="55" t="s">
        <v>0</v>
      </c>
      <c r="G27" s="55" t="s">
        <v>0</v>
      </c>
      <c r="H27" s="55" t="s">
        <v>0</v>
      </c>
      <c r="I27" s="53" t="s">
        <v>0</v>
      </c>
      <c r="J27" s="2">
        <v>1</v>
      </c>
      <c r="K27" s="2"/>
      <c r="M27" s="10" t="s">
        <v>22</v>
      </c>
      <c r="N27" s="81">
        <f>N26/N24</f>
        <v>17</v>
      </c>
    </row>
    <row r="28" spans="1:14">
      <c r="A28" s="91"/>
      <c r="B28" s="8"/>
      <c r="D28" t="s">
        <v>2</v>
      </c>
      <c r="E28" s="4" t="s">
        <v>0</v>
      </c>
      <c r="F28" s="5" t="s">
        <v>0</v>
      </c>
      <c r="G28" s="5" t="s">
        <v>0</v>
      </c>
      <c r="H28" s="5" t="s">
        <v>0</v>
      </c>
      <c r="I28" s="6" t="s">
        <v>0</v>
      </c>
      <c r="J28" s="2">
        <v>1</v>
      </c>
      <c r="K28" s="2"/>
    </row>
    <row r="29" spans="1:14">
      <c r="A29" s="91"/>
      <c r="B29" s="8"/>
      <c r="E29" s="8"/>
      <c r="F29" s="8"/>
      <c r="G29" s="8"/>
      <c r="H29" s="8"/>
      <c r="I29" s="8"/>
      <c r="J29" s="2">
        <f>SUM(J19:J28)</f>
        <v>8</v>
      </c>
      <c r="K29" s="2">
        <f>SUM(K19:K28)</f>
        <v>10</v>
      </c>
    </row>
    <row r="30" spans="1:14">
      <c r="A30" s="91"/>
    </row>
    <row r="31" spans="1:14">
      <c r="A31" s="91"/>
      <c r="B31" t="s">
        <v>36</v>
      </c>
    </row>
    <row r="32" spans="1:14">
      <c r="A32" s="91"/>
      <c r="B32" s="8" t="s">
        <v>12</v>
      </c>
      <c r="C32" t="s">
        <v>11</v>
      </c>
      <c r="E32" s="7" t="s">
        <v>7</v>
      </c>
      <c r="F32" s="7" t="s">
        <v>8</v>
      </c>
      <c r="G32" s="7" t="s">
        <v>9</v>
      </c>
      <c r="H32" s="7" t="s">
        <v>4</v>
      </c>
      <c r="I32" s="7" t="s">
        <v>10</v>
      </c>
      <c r="J32" s="2" t="s">
        <v>5</v>
      </c>
      <c r="K32" s="2" t="s">
        <v>6</v>
      </c>
    </row>
    <row r="33" spans="1:14">
      <c r="A33" s="91"/>
      <c r="B33" s="9">
        <v>42051</v>
      </c>
      <c r="C33" s="8">
        <v>1</v>
      </c>
      <c r="D33" t="s">
        <v>1</v>
      </c>
      <c r="E33" s="54" t="s">
        <v>0</v>
      </c>
      <c r="F33" s="55" t="s">
        <v>0</v>
      </c>
      <c r="G33" s="55" t="s">
        <v>0</v>
      </c>
      <c r="H33" s="55" t="s">
        <v>0</v>
      </c>
      <c r="I33" s="53" t="s">
        <v>0</v>
      </c>
      <c r="J33" s="2">
        <v>1</v>
      </c>
      <c r="K33" s="2"/>
      <c r="M33" s="10" t="s">
        <v>14</v>
      </c>
      <c r="N33">
        <f>ROUNDUP(($N$2/J43),0)</f>
        <v>15</v>
      </c>
    </row>
    <row r="34" spans="1:14">
      <c r="A34" s="91"/>
      <c r="B34" s="8"/>
      <c r="C34" s="8"/>
      <c r="D34" t="s">
        <v>2</v>
      </c>
      <c r="E34" s="70" t="s">
        <v>0</v>
      </c>
      <c r="F34" s="69" t="s">
        <v>0</v>
      </c>
      <c r="G34" s="69" t="s">
        <v>0</v>
      </c>
      <c r="H34" s="69" t="s">
        <v>0</v>
      </c>
      <c r="I34" s="71" t="s">
        <v>0</v>
      </c>
      <c r="J34" s="2">
        <v>1</v>
      </c>
      <c r="K34" s="2"/>
      <c r="M34" s="10" t="s">
        <v>15</v>
      </c>
      <c r="N34">
        <f>ROUNDUP(($N$2/K43),0)</f>
        <v>20</v>
      </c>
    </row>
    <row r="35" spans="1:14">
      <c r="A35" s="91"/>
      <c r="B35" s="8"/>
      <c r="C35" s="8">
        <v>2</v>
      </c>
      <c r="D35" t="s">
        <v>1</v>
      </c>
      <c r="E35" s="70" t="s">
        <v>0</v>
      </c>
      <c r="F35" s="69" t="s">
        <v>0</v>
      </c>
      <c r="G35" s="69" t="s">
        <v>0</v>
      </c>
      <c r="H35" s="69" t="s">
        <v>0</v>
      </c>
      <c r="I35" s="71" t="s">
        <v>0</v>
      </c>
      <c r="J35" s="2">
        <v>1</v>
      </c>
      <c r="K35" s="2"/>
      <c r="M35" s="10" t="s">
        <v>17</v>
      </c>
      <c r="N35" s="1">
        <f>N33/$N$3</f>
        <v>0.5</v>
      </c>
    </row>
    <row r="36" spans="1:14">
      <c r="A36" s="91"/>
      <c r="B36" s="8"/>
      <c r="C36" s="8"/>
      <c r="D36" t="s">
        <v>2</v>
      </c>
      <c r="E36" s="70" t="s">
        <v>0</v>
      </c>
      <c r="F36" s="69" t="s">
        <v>0</v>
      </c>
      <c r="G36" s="69" t="s">
        <v>0</v>
      </c>
      <c r="H36" s="69" t="s">
        <v>0</v>
      </c>
      <c r="I36" s="71" t="s">
        <v>0</v>
      </c>
      <c r="J36" s="2">
        <v>1</v>
      </c>
      <c r="K36" s="2"/>
      <c r="M36" s="10" t="s">
        <v>16</v>
      </c>
      <c r="N36" s="1">
        <f>N34/$N$3</f>
        <v>0.66666666666666663</v>
      </c>
    </row>
    <row r="37" spans="1:14">
      <c r="A37" s="91"/>
      <c r="B37" s="8"/>
      <c r="C37" s="8">
        <v>3</v>
      </c>
      <c r="D37" t="s">
        <v>1</v>
      </c>
      <c r="E37" s="72" t="s">
        <v>0</v>
      </c>
      <c r="F37" s="73" t="s">
        <v>0</v>
      </c>
      <c r="G37" s="73" t="s">
        <v>0</v>
      </c>
      <c r="H37" s="73" t="s">
        <v>0</v>
      </c>
      <c r="I37" s="74" t="s">
        <v>0</v>
      </c>
      <c r="J37" s="2">
        <v>1</v>
      </c>
      <c r="K37" s="2"/>
      <c r="M37" s="10" t="s">
        <v>18</v>
      </c>
      <c r="N37" s="1">
        <f>N36-N35</f>
        <v>0.16666666666666663</v>
      </c>
    </row>
    <row r="38" spans="1:14">
      <c r="A38" s="91"/>
      <c r="B38" s="8"/>
      <c r="C38" s="8"/>
      <c r="D38" t="s">
        <v>2</v>
      </c>
      <c r="E38" s="72" t="s">
        <v>0</v>
      </c>
      <c r="F38" s="73" t="s">
        <v>0</v>
      </c>
      <c r="G38" s="73" t="s">
        <v>0</v>
      </c>
      <c r="H38" s="73" t="s">
        <v>0</v>
      </c>
      <c r="I38" s="74" t="s">
        <v>0</v>
      </c>
      <c r="J38" s="2">
        <v>1</v>
      </c>
      <c r="K38" s="2"/>
      <c r="M38" s="10" t="s">
        <v>19</v>
      </c>
      <c r="N38" s="1">
        <f>ROUNDUP((IF((N35&gt;N36),N35,N36)),0)</f>
        <v>1</v>
      </c>
    </row>
    <row r="39" spans="1:14">
      <c r="A39" s="91"/>
      <c r="B39" s="8"/>
      <c r="C39" s="8">
        <v>4</v>
      </c>
      <c r="D39" t="s">
        <v>1</v>
      </c>
      <c r="E39" s="72" t="s">
        <v>0</v>
      </c>
      <c r="F39" s="73" t="s">
        <v>0</v>
      </c>
      <c r="G39" s="73" t="s">
        <v>0</v>
      </c>
      <c r="H39" s="73" t="s">
        <v>0</v>
      </c>
      <c r="I39" s="74" t="s">
        <v>0</v>
      </c>
      <c r="J39" s="2">
        <v>1</v>
      </c>
      <c r="K39" s="2"/>
      <c r="M39" s="10" t="s">
        <v>20</v>
      </c>
      <c r="N39">
        <f>N38*$N$3</f>
        <v>30</v>
      </c>
    </row>
    <row r="40" spans="1:14">
      <c r="A40" s="91"/>
      <c r="C40" s="8"/>
      <c r="D40" t="s">
        <v>2</v>
      </c>
      <c r="E40" s="72" t="s">
        <v>3</v>
      </c>
      <c r="F40" s="73" t="s">
        <v>3</v>
      </c>
      <c r="G40" s="73" t="s">
        <v>3</v>
      </c>
      <c r="H40" s="73" t="s">
        <v>3</v>
      </c>
      <c r="I40" s="74" t="s">
        <v>3</v>
      </c>
      <c r="J40" s="2"/>
      <c r="K40" s="2">
        <v>5</v>
      </c>
      <c r="M40" s="10" t="s">
        <v>21</v>
      </c>
      <c r="N40">
        <f>N39-N33</f>
        <v>15</v>
      </c>
    </row>
    <row r="41" spans="1:14">
      <c r="A41" s="91"/>
      <c r="B41" s="9">
        <v>42083</v>
      </c>
      <c r="C41" s="8">
        <v>5</v>
      </c>
      <c r="D41" t="s">
        <v>1</v>
      </c>
      <c r="E41" s="54"/>
      <c r="F41" s="55"/>
      <c r="G41" s="55"/>
      <c r="H41" s="55"/>
      <c r="I41" s="53"/>
      <c r="J41" s="2"/>
      <c r="K41" s="2"/>
      <c r="M41" s="10" t="s">
        <v>22</v>
      </c>
      <c r="N41" s="81">
        <f>N40/N38</f>
        <v>15</v>
      </c>
    </row>
    <row r="42" spans="1:14">
      <c r="A42" s="91"/>
      <c r="B42" s="8"/>
      <c r="D42" t="s">
        <v>2</v>
      </c>
      <c r="E42" s="4"/>
      <c r="F42" s="5"/>
      <c r="G42" s="5"/>
      <c r="H42" s="5"/>
      <c r="I42" s="6"/>
      <c r="J42" s="2"/>
      <c r="K42" s="2"/>
    </row>
    <row r="43" spans="1:14">
      <c r="A43" s="91"/>
      <c r="B43" s="8"/>
      <c r="E43" s="8"/>
      <c r="F43" s="8"/>
      <c r="G43" s="8"/>
      <c r="H43" s="8"/>
      <c r="I43" s="8"/>
      <c r="J43" s="2">
        <f>SUM(J33:J42)</f>
        <v>7</v>
      </c>
      <c r="K43" s="2">
        <f>SUM(K33:K42)</f>
        <v>5</v>
      </c>
    </row>
    <row r="44" spans="1:14">
      <c r="A44" s="91"/>
    </row>
    <row r="45" spans="1:14" ht="3" customHeight="1">
      <c r="A45" s="91"/>
    </row>
    <row r="46" spans="1:14" ht="5" customHeight="1">
      <c r="A46" s="91"/>
    </row>
    <row r="47" spans="1:14" hidden="1">
      <c r="A47" s="91"/>
    </row>
    <row r="48" spans="1:14">
      <c r="A48" s="92" t="s">
        <v>37</v>
      </c>
      <c r="B48" t="s">
        <v>34</v>
      </c>
      <c r="C48" t="s">
        <v>33</v>
      </c>
    </row>
    <row r="49" spans="1:14">
      <c r="A49" s="92"/>
      <c r="B49" s="8" t="s">
        <v>12</v>
      </c>
      <c r="C49" t="s">
        <v>11</v>
      </c>
      <c r="E49" s="7" t="s">
        <v>7</v>
      </c>
      <c r="F49" s="7" t="s">
        <v>8</v>
      </c>
      <c r="G49" s="7" t="s">
        <v>9</v>
      </c>
      <c r="H49" s="7" t="s">
        <v>4</v>
      </c>
      <c r="I49" s="7" t="s">
        <v>10</v>
      </c>
      <c r="J49" s="2" t="s">
        <v>5</v>
      </c>
      <c r="K49" s="2" t="s">
        <v>6</v>
      </c>
    </row>
    <row r="50" spans="1:14">
      <c r="A50" s="92"/>
      <c r="B50" s="9">
        <v>42051</v>
      </c>
      <c r="C50" s="8">
        <v>1</v>
      </c>
      <c r="D50" t="s">
        <v>1</v>
      </c>
      <c r="E50" s="54" t="s">
        <v>0</v>
      </c>
      <c r="F50" s="55" t="s">
        <v>0</v>
      </c>
      <c r="G50" s="55" t="s">
        <v>0</v>
      </c>
      <c r="H50" s="55" t="s">
        <v>0</v>
      </c>
      <c r="I50" s="53" t="s">
        <v>0</v>
      </c>
      <c r="J50" s="2">
        <v>1</v>
      </c>
      <c r="K50" s="2"/>
      <c r="M50" s="10" t="s">
        <v>14</v>
      </c>
      <c r="N50">
        <f>ROUNDUP(($N$2/J60),0)</f>
        <v>20</v>
      </c>
    </row>
    <row r="51" spans="1:14">
      <c r="A51" s="92"/>
      <c r="B51" s="8"/>
      <c r="C51" s="8"/>
      <c r="D51" t="s">
        <v>2</v>
      </c>
      <c r="E51" s="70" t="s">
        <v>0</v>
      </c>
      <c r="F51" s="69" t="s">
        <v>0</v>
      </c>
      <c r="G51" s="69" t="s">
        <v>0</v>
      </c>
      <c r="H51" s="69" t="s">
        <v>0</v>
      </c>
      <c r="I51" s="71" t="s">
        <v>0</v>
      </c>
      <c r="J51" s="2">
        <v>1</v>
      </c>
      <c r="K51" s="2"/>
      <c r="M51" s="10" t="s">
        <v>15</v>
      </c>
      <c r="N51">
        <f>ROUNDUP(($N$2/K60),0)</f>
        <v>7</v>
      </c>
    </row>
    <row r="52" spans="1:14">
      <c r="A52" s="92"/>
      <c r="B52" s="8"/>
      <c r="C52" s="8">
        <v>2</v>
      </c>
      <c r="D52" t="s">
        <v>1</v>
      </c>
      <c r="E52" s="70" t="s">
        <v>0</v>
      </c>
      <c r="F52" s="69" t="s">
        <v>0</v>
      </c>
      <c r="G52" s="69" t="s">
        <v>0</v>
      </c>
      <c r="H52" s="69" t="s">
        <v>0</v>
      </c>
      <c r="I52" s="71" t="s">
        <v>0</v>
      </c>
      <c r="J52" s="2">
        <v>1</v>
      </c>
      <c r="K52" s="2"/>
      <c r="M52" s="10" t="s">
        <v>17</v>
      </c>
      <c r="N52" s="1">
        <f>N50/$N$3</f>
        <v>0.66666666666666663</v>
      </c>
    </row>
    <row r="53" spans="1:14">
      <c r="A53" s="92"/>
      <c r="B53" s="8"/>
      <c r="C53" s="8"/>
      <c r="D53" t="s">
        <v>2</v>
      </c>
      <c r="E53" s="70" t="s">
        <v>0</v>
      </c>
      <c r="F53" s="69" t="s">
        <v>0</v>
      </c>
      <c r="G53" s="69" t="s">
        <v>0</v>
      </c>
      <c r="H53" s="69" t="s">
        <v>0</v>
      </c>
      <c r="I53" s="71" t="s">
        <v>0</v>
      </c>
      <c r="J53" s="2">
        <v>1</v>
      </c>
      <c r="K53" s="2"/>
      <c r="M53" s="10" t="s">
        <v>16</v>
      </c>
      <c r="N53" s="1">
        <f>N51/$N$3</f>
        <v>0.23333333333333334</v>
      </c>
    </row>
    <row r="54" spans="1:14">
      <c r="A54" s="92"/>
      <c r="B54" s="8"/>
      <c r="C54" s="8">
        <v>3</v>
      </c>
      <c r="D54" t="s">
        <v>1</v>
      </c>
      <c r="E54" s="72" t="s">
        <v>3</v>
      </c>
      <c r="F54" s="73" t="s">
        <v>3</v>
      </c>
      <c r="G54" s="73" t="s">
        <v>3</v>
      </c>
      <c r="H54" s="73" t="s">
        <v>3</v>
      </c>
      <c r="I54" s="75" t="s">
        <v>3</v>
      </c>
      <c r="J54" s="2"/>
      <c r="K54" s="2">
        <v>4</v>
      </c>
      <c r="M54" s="10" t="s">
        <v>18</v>
      </c>
      <c r="N54" s="1">
        <f>N53-N52</f>
        <v>-0.43333333333333329</v>
      </c>
    </row>
    <row r="55" spans="1:14">
      <c r="A55" s="92"/>
      <c r="B55" s="8"/>
      <c r="C55" s="8"/>
      <c r="D55" t="s">
        <v>2</v>
      </c>
      <c r="E55" s="72" t="s">
        <v>3</v>
      </c>
      <c r="F55" s="73" t="s">
        <v>3</v>
      </c>
      <c r="G55" s="73" t="s">
        <v>3</v>
      </c>
      <c r="H55" s="73" t="s">
        <v>3</v>
      </c>
      <c r="I55" s="75" t="s">
        <v>3</v>
      </c>
      <c r="J55" s="2"/>
      <c r="K55" s="2">
        <v>4</v>
      </c>
      <c r="M55" s="10" t="s">
        <v>19</v>
      </c>
      <c r="N55" s="1">
        <f>ROUNDUP((IF((N52&gt;N53),N52,N53)),0)</f>
        <v>1</v>
      </c>
    </row>
    <row r="56" spans="1:14">
      <c r="A56" s="92"/>
      <c r="B56" s="8"/>
      <c r="C56" s="8">
        <v>4</v>
      </c>
      <c r="D56" t="s">
        <v>1</v>
      </c>
      <c r="E56" s="72" t="s">
        <v>3</v>
      </c>
      <c r="F56" s="73" t="s">
        <v>3</v>
      </c>
      <c r="G56" s="73" t="s">
        <v>3</v>
      </c>
      <c r="H56" s="73" t="s">
        <v>3</v>
      </c>
      <c r="I56" s="75" t="s">
        <v>3</v>
      </c>
      <c r="J56" s="2"/>
      <c r="K56" s="2">
        <v>4</v>
      </c>
      <c r="M56" s="10" t="s">
        <v>20</v>
      </c>
      <c r="N56">
        <f>N55*$N$3</f>
        <v>30</v>
      </c>
    </row>
    <row r="57" spans="1:14">
      <c r="A57" s="92"/>
      <c r="C57" s="8"/>
      <c r="D57" t="s">
        <v>2</v>
      </c>
      <c r="E57" s="72" t="s">
        <v>3</v>
      </c>
      <c r="F57" s="73" t="s">
        <v>3</v>
      </c>
      <c r="G57" s="73" t="s">
        <v>3</v>
      </c>
      <c r="H57" s="73" t="s">
        <v>3</v>
      </c>
      <c r="I57" s="75" t="s">
        <v>3</v>
      </c>
      <c r="J57" s="2"/>
      <c r="K57" s="2">
        <v>4</v>
      </c>
      <c r="M57" s="10" t="s">
        <v>21</v>
      </c>
      <c r="N57">
        <f>N56-N50</f>
        <v>10</v>
      </c>
    </row>
    <row r="58" spans="1:14">
      <c r="A58" s="92"/>
      <c r="B58" s="9">
        <v>42083</v>
      </c>
      <c r="C58" s="8">
        <v>5</v>
      </c>
      <c r="D58" t="s">
        <v>1</v>
      </c>
      <c r="E58" s="54" t="s">
        <v>0</v>
      </c>
      <c r="F58" s="55" t="s">
        <v>0</v>
      </c>
      <c r="G58" s="55" t="s">
        <v>0</v>
      </c>
      <c r="H58" s="55" t="s">
        <v>0</v>
      </c>
      <c r="I58" s="53" t="s">
        <v>0</v>
      </c>
      <c r="J58" s="2">
        <v>1</v>
      </c>
      <c r="K58" s="2"/>
      <c r="M58" s="10" t="s">
        <v>22</v>
      </c>
      <c r="N58" s="81">
        <f>N57/N55</f>
        <v>10</v>
      </c>
    </row>
    <row r="59" spans="1:14">
      <c r="A59" s="92"/>
      <c r="B59" s="8"/>
      <c r="D59" t="s">
        <v>2</v>
      </c>
      <c r="E59" s="76" t="s">
        <v>0</v>
      </c>
      <c r="F59" s="77" t="s">
        <v>0</v>
      </c>
      <c r="G59" s="77" t="s">
        <v>0</v>
      </c>
      <c r="H59" s="77" t="s">
        <v>0</v>
      </c>
      <c r="I59" s="78" t="s">
        <v>0</v>
      </c>
      <c r="J59" s="2"/>
      <c r="K59" s="2"/>
    </row>
    <row r="60" spans="1:14">
      <c r="A60" s="92"/>
      <c r="B60" s="8"/>
      <c r="E60" s="8"/>
      <c r="F60" s="8"/>
      <c r="G60" s="8"/>
      <c r="H60" s="8"/>
      <c r="I60" s="8"/>
      <c r="J60" s="2">
        <f>SUM(J50:J59)</f>
        <v>5</v>
      </c>
      <c r="K60" s="2">
        <f>SUM(K50:K59)</f>
        <v>16</v>
      </c>
    </row>
    <row r="61" spans="1:14">
      <c r="A61" s="92"/>
      <c r="B61" t="s">
        <v>35</v>
      </c>
    </row>
    <row r="62" spans="1:14">
      <c r="A62" s="92"/>
      <c r="B62" s="8" t="s">
        <v>12</v>
      </c>
      <c r="C62" t="s">
        <v>11</v>
      </c>
      <c r="E62" s="7" t="s">
        <v>7</v>
      </c>
      <c r="F62" s="7" t="s">
        <v>8</v>
      </c>
      <c r="G62" s="7" t="s">
        <v>9</v>
      </c>
      <c r="H62" s="7" t="s">
        <v>4</v>
      </c>
      <c r="I62" s="7" t="s">
        <v>10</v>
      </c>
      <c r="J62" s="2" t="s">
        <v>5</v>
      </c>
      <c r="K62" s="2" t="s">
        <v>6</v>
      </c>
    </row>
    <row r="63" spans="1:14">
      <c r="A63" s="92"/>
      <c r="B63" s="9">
        <v>42051</v>
      </c>
      <c r="C63" s="8">
        <v>1</v>
      </c>
      <c r="D63" t="s">
        <v>1</v>
      </c>
      <c r="E63" s="54" t="s">
        <v>0</v>
      </c>
      <c r="F63" s="55" t="s">
        <v>0</v>
      </c>
      <c r="G63" s="55" t="s">
        <v>0</v>
      </c>
      <c r="H63" s="55" t="s">
        <v>0</v>
      </c>
      <c r="I63" s="53" t="s">
        <v>0</v>
      </c>
      <c r="J63" s="2">
        <v>1</v>
      </c>
      <c r="K63" s="2"/>
      <c r="M63" s="10" t="s">
        <v>14</v>
      </c>
      <c r="N63">
        <f>ROUNDUP(($N$2/J73),0)</f>
        <v>15</v>
      </c>
    </row>
    <row r="64" spans="1:14">
      <c r="A64" s="92"/>
      <c r="B64" s="8"/>
      <c r="C64" s="8"/>
      <c r="D64" t="s">
        <v>2</v>
      </c>
      <c r="E64" s="70" t="s">
        <v>0</v>
      </c>
      <c r="F64" s="69" t="s">
        <v>0</v>
      </c>
      <c r="G64" s="69" t="s">
        <v>0</v>
      </c>
      <c r="H64" s="69" t="s">
        <v>0</v>
      </c>
      <c r="I64" s="71" t="s">
        <v>0</v>
      </c>
      <c r="J64" s="2">
        <v>1</v>
      </c>
      <c r="K64" s="2"/>
      <c r="M64" s="10" t="s">
        <v>15</v>
      </c>
      <c r="N64">
        <f>ROUNDUP(($N$2/K73),0)</f>
        <v>13</v>
      </c>
    </row>
    <row r="65" spans="1:14">
      <c r="A65" s="92"/>
      <c r="B65" s="8"/>
      <c r="C65" s="8">
        <v>2</v>
      </c>
      <c r="D65" t="s">
        <v>1</v>
      </c>
      <c r="E65" s="70" t="s">
        <v>0</v>
      </c>
      <c r="F65" s="69" t="s">
        <v>0</v>
      </c>
      <c r="G65" s="69" t="s">
        <v>0</v>
      </c>
      <c r="H65" s="69" t="s">
        <v>0</v>
      </c>
      <c r="I65" s="71" t="s">
        <v>0</v>
      </c>
      <c r="J65" s="2">
        <v>1</v>
      </c>
      <c r="K65" s="2"/>
      <c r="M65" s="10" t="s">
        <v>17</v>
      </c>
      <c r="N65" s="1">
        <f>N63/$N$3</f>
        <v>0.5</v>
      </c>
    </row>
    <row r="66" spans="1:14">
      <c r="A66" s="92"/>
      <c r="B66" s="8"/>
      <c r="C66" s="8"/>
      <c r="D66" t="s">
        <v>2</v>
      </c>
      <c r="E66" s="70" t="s">
        <v>0</v>
      </c>
      <c r="F66" s="69" t="s">
        <v>0</v>
      </c>
      <c r="G66" s="69" t="s">
        <v>0</v>
      </c>
      <c r="H66" s="69" t="s">
        <v>0</v>
      </c>
      <c r="I66" s="71" t="s">
        <v>0</v>
      </c>
      <c r="J66" s="2">
        <v>1</v>
      </c>
      <c r="K66" s="2"/>
      <c r="M66" s="10" t="s">
        <v>16</v>
      </c>
      <c r="N66" s="1">
        <f>N64/$N$3</f>
        <v>0.43333333333333335</v>
      </c>
    </row>
    <row r="67" spans="1:14">
      <c r="A67" s="92"/>
      <c r="B67" s="8"/>
      <c r="C67" s="8">
        <v>3</v>
      </c>
      <c r="D67" t="s">
        <v>1</v>
      </c>
      <c r="E67" s="72" t="s">
        <v>0</v>
      </c>
      <c r="F67" s="73" t="s">
        <v>0</v>
      </c>
      <c r="G67" s="73" t="s">
        <v>0</v>
      </c>
      <c r="H67" s="73" t="s">
        <v>0</v>
      </c>
      <c r="I67" s="74" t="s">
        <v>0</v>
      </c>
      <c r="J67" s="2">
        <v>1</v>
      </c>
      <c r="K67" s="2"/>
      <c r="M67" s="10" t="s">
        <v>18</v>
      </c>
      <c r="N67" s="1">
        <f>N66-N65</f>
        <v>-6.6666666666666652E-2</v>
      </c>
    </row>
    <row r="68" spans="1:14">
      <c r="A68" s="92"/>
      <c r="B68" s="8"/>
      <c r="C68" s="8"/>
      <c r="D68" t="s">
        <v>2</v>
      </c>
      <c r="E68" s="72" t="s">
        <v>0</v>
      </c>
      <c r="F68" s="73" t="s">
        <v>0</v>
      </c>
      <c r="G68" s="73" t="s">
        <v>0</v>
      </c>
      <c r="H68" s="73" t="s">
        <v>0</v>
      </c>
      <c r="I68" s="74" t="s">
        <v>0</v>
      </c>
      <c r="J68" s="2">
        <v>1</v>
      </c>
      <c r="K68" s="2"/>
      <c r="M68" s="10" t="s">
        <v>19</v>
      </c>
      <c r="N68" s="1">
        <f>ROUNDUP((IF((N65&gt;N66),N65,N66)),0)</f>
        <v>1</v>
      </c>
    </row>
    <row r="69" spans="1:14">
      <c r="A69" s="92"/>
      <c r="B69" s="8"/>
      <c r="C69" s="8">
        <v>4</v>
      </c>
      <c r="D69" t="s">
        <v>1</v>
      </c>
      <c r="E69" s="72" t="s">
        <v>3</v>
      </c>
      <c r="F69" s="73" t="s">
        <v>3</v>
      </c>
      <c r="G69" s="73" t="s">
        <v>3</v>
      </c>
      <c r="H69" s="73" t="s">
        <v>3</v>
      </c>
      <c r="I69" s="75" t="s">
        <v>3</v>
      </c>
      <c r="J69" s="2"/>
      <c r="K69" s="2">
        <v>4</v>
      </c>
      <c r="M69" s="10" t="s">
        <v>20</v>
      </c>
      <c r="N69">
        <f>N68*$N$3</f>
        <v>30</v>
      </c>
    </row>
    <row r="70" spans="1:14">
      <c r="A70" s="92"/>
      <c r="C70" s="8"/>
      <c r="D70" t="s">
        <v>2</v>
      </c>
      <c r="E70" s="72" t="s">
        <v>3</v>
      </c>
      <c r="F70" s="73" t="s">
        <v>3</v>
      </c>
      <c r="G70" s="73" t="s">
        <v>3</v>
      </c>
      <c r="H70" s="73" t="s">
        <v>3</v>
      </c>
      <c r="I70" s="75" t="s">
        <v>3</v>
      </c>
      <c r="J70" s="2"/>
      <c r="K70" s="2">
        <v>4</v>
      </c>
      <c r="M70" s="10" t="s">
        <v>21</v>
      </c>
      <c r="N70">
        <f>N69-N63</f>
        <v>15</v>
      </c>
    </row>
    <row r="71" spans="1:14">
      <c r="A71" s="92"/>
      <c r="B71" s="9">
        <v>42083</v>
      </c>
      <c r="C71" s="8">
        <v>5</v>
      </c>
      <c r="D71" t="s">
        <v>1</v>
      </c>
      <c r="E71" s="54" t="s">
        <v>0</v>
      </c>
      <c r="F71" s="55" t="s">
        <v>0</v>
      </c>
      <c r="G71" s="55" t="s">
        <v>0</v>
      </c>
      <c r="H71" s="55" t="s">
        <v>0</v>
      </c>
      <c r="I71" s="53" t="s">
        <v>0</v>
      </c>
      <c r="J71" s="2">
        <v>1</v>
      </c>
      <c r="K71" s="2"/>
      <c r="M71" s="10" t="s">
        <v>22</v>
      </c>
      <c r="N71" s="81">
        <f>N70/N68</f>
        <v>15</v>
      </c>
    </row>
    <row r="72" spans="1:14">
      <c r="A72" s="92"/>
      <c r="B72" s="8"/>
      <c r="D72" t="s">
        <v>2</v>
      </c>
      <c r="E72" s="76" t="s">
        <v>0</v>
      </c>
      <c r="F72" s="77" t="s">
        <v>0</v>
      </c>
      <c r="G72" s="77" t="s">
        <v>0</v>
      </c>
      <c r="H72" s="77" t="s">
        <v>0</v>
      </c>
      <c r="I72" s="78" t="s">
        <v>0</v>
      </c>
      <c r="J72" s="2"/>
      <c r="K72" s="2"/>
    </row>
    <row r="73" spans="1:14">
      <c r="A73" s="92"/>
      <c r="B73" s="8"/>
      <c r="E73" s="8"/>
      <c r="F73" s="8"/>
      <c r="G73" s="8"/>
      <c r="H73" s="8"/>
      <c r="I73" s="8"/>
      <c r="J73" s="2">
        <f>SUM(J63:J72)</f>
        <v>7</v>
      </c>
      <c r="K73" s="2">
        <f>SUM(K63:K72)</f>
        <v>8</v>
      </c>
    </row>
    <row r="74" spans="1:14">
      <c r="A74" s="92"/>
    </row>
    <row r="75" spans="1:14">
      <c r="A75" s="92"/>
      <c r="B75" t="s">
        <v>36</v>
      </c>
    </row>
    <row r="76" spans="1:14">
      <c r="A76" s="92"/>
      <c r="B76" s="8" t="s">
        <v>12</v>
      </c>
      <c r="C76" t="s">
        <v>11</v>
      </c>
      <c r="E76" s="7" t="s">
        <v>7</v>
      </c>
      <c r="F76" s="7" t="s">
        <v>8</v>
      </c>
      <c r="G76" s="7" t="s">
        <v>9</v>
      </c>
      <c r="H76" s="7" t="s">
        <v>4</v>
      </c>
      <c r="I76" s="7" t="s">
        <v>10</v>
      </c>
      <c r="J76" s="2" t="s">
        <v>5</v>
      </c>
      <c r="K76" s="2" t="s">
        <v>6</v>
      </c>
    </row>
    <row r="77" spans="1:14">
      <c r="A77" s="92"/>
      <c r="B77" s="9">
        <v>42051</v>
      </c>
      <c r="C77" s="8">
        <v>1</v>
      </c>
      <c r="D77" t="s">
        <v>1</v>
      </c>
      <c r="E77" s="54" t="s">
        <v>0</v>
      </c>
      <c r="F77" s="55" t="s">
        <v>0</v>
      </c>
      <c r="G77" s="55" t="s">
        <v>0</v>
      </c>
      <c r="H77" s="55" t="s">
        <v>0</v>
      </c>
      <c r="I77" s="53" t="s">
        <v>0</v>
      </c>
      <c r="J77" s="2">
        <v>1</v>
      </c>
      <c r="K77" s="2"/>
      <c r="M77" s="10" t="s">
        <v>14</v>
      </c>
      <c r="N77">
        <f>ROUNDUP(($N$2/J87),0)</f>
        <v>17</v>
      </c>
    </row>
    <row r="78" spans="1:14">
      <c r="A78" s="92"/>
      <c r="B78" s="8"/>
      <c r="C78" s="8"/>
      <c r="D78" t="s">
        <v>2</v>
      </c>
      <c r="E78" s="70" t="s">
        <v>0</v>
      </c>
      <c r="F78" s="69" t="s">
        <v>0</v>
      </c>
      <c r="G78" s="69" t="s">
        <v>0</v>
      </c>
      <c r="H78" s="69" t="s">
        <v>0</v>
      </c>
      <c r="I78" s="71" t="s">
        <v>0</v>
      </c>
      <c r="J78" s="2">
        <v>1</v>
      </c>
      <c r="K78" s="2"/>
      <c r="M78" s="10" t="s">
        <v>15</v>
      </c>
      <c r="N78">
        <f>ROUNDUP(($N$2/K87),0)</f>
        <v>25</v>
      </c>
    </row>
    <row r="79" spans="1:14">
      <c r="A79" s="92"/>
      <c r="B79" s="8"/>
      <c r="C79" s="8">
        <v>2</v>
      </c>
      <c r="D79" t="s">
        <v>1</v>
      </c>
      <c r="E79" s="70" t="s">
        <v>0</v>
      </c>
      <c r="F79" s="69" t="s">
        <v>0</v>
      </c>
      <c r="G79" s="69" t="s">
        <v>0</v>
      </c>
      <c r="H79" s="69" t="s">
        <v>0</v>
      </c>
      <c r="I79" s="71" t="s">
        <v>0</v>
      </c>
      <c r="J79" s="2">
        <v>1</v>
      </c>
      <c r="K79" s="2"/>
      <c r="M79" s="10" t="s">
        <v>17</v>
      </c>
      <c r="N79" s="1">
        <f>N77/$N$3</f>
        <v>0.56666666666666665</v>
      </c>
    </row>
    <row r="80" spans="1:14">
      <c r="A80" s="92"/>
      <c r="B80" s="8"/>
      <c r="C80" s="8"/>
      <c r="D80" t="s">
        <v>2</v>
      </c>
      <c r="E80" s="70" t="s">
        <v>0</v>
      </c>
      <c r="F80" s="69" t="s">
        <v>0</v>
      </c>
      <c r="G80" s="69" t="s">
        <v>0</v>
      </c>
      <c r="H80" s="69" t="s">
        <v>0</v>
      </c>
      <c r="I80" s="71" t="s">
        <v>0</v>
      </c>
      <c r="J80" s="2">
        <v>1</v>
      </c>
      <c r="K80" s="2"/>
      <c r="M80" s="10" t="s">
        <v>16</v>
      </c>
      <c r="N80" s="1">
        <f>N78/$N$3</f>
        <v>0.83333333333333337</v>
      </c>
    </row>
    <row r="81" spans="1:14">
      <c r="A81" s="92"/>
      <c r="B81" s="8"/>
      <c r="C81" s="8">
        <v>3</v>
      </c>
      <c r="D81" t="s">
        <v>1</v>
      </c>
      <c r="E81" s="72" t="s">
        <v>0</v>
      </c>
      <c r="F81" s="73" t="s">
        <v>0</v>
      </c>
      <c r="G81" s="73" t="s">
        <v>0</v>
      </c>
      <c r="H81" s="73" t="s">
        <v>0</v>
      </c>
      <c r="I81" s="74" t="s">
        <v>0</v>
      </c>
      <c r="J81" s="2">
        <v>1</v>
      </c>
      <c r="K81" s="2"/>
      <c r="M81" s="10" t="s">
        <v>18</v>
      </c>
      <c r="N81" s="1">
        <f>N80-N79</f>
        <v>0.26666666666666672</v>
      </c>
    </row>
    <row r="82" spans="1:14">
      <c r="A82" s="92"/>
      <c r="B82" s="8"/>
      <c r="C82" s="8"/>
      <c r="D82" t="s">
        <v>2</v>
      </c>
      <c r="E82" s="72" t="s">
        <v>0</v>
      </c>
      <c r="F82" s="73" t="s">
        <v>0</v>
      </c>
      <c r="G82" s="73" t="s">
        <v>0</v>
      </c>
      <c r="H82" s="73" t="s">
        <v>0</v>
      </c>
      <c r="I82" s="74" t="s">
        <v>0</v>
      </c>
      <c r="J82" s="2">
        <v>1</v>
      </c>
      <c r="K82" s="2"/>
      <c r="M82" s="10" t="s">
        <v>19</v>
      </c>
      <c r="N82" s="1">
        <f>ROUNDUP((IF((N79&gt;N80),N79,N80)),0)</f>
        <v>1</v>
      </c>
    </row>
    <row r="83" spans="1:14">
      <c r="A83" s="92"/>
      <c r="B83" s="8"/>
      <c r="C83" s="8">
        <v>4</v>
      </c>
      <c r="D83" t="s">
        <v>1</v>
      </c>
      <c r="E83" s="79" t="s">
        <v>0</v>
      </c>
      <c r="F83" s="80" t="s">
        <v>0</v>
      </c>
      <c r="G83" s="80" t="s">
        <v>0</v>
      </c>
      <c r="H83" s="80" t="s">
        <v>0</v>
      </c>
      <c r="I83" s="75" t="s">
        <v>0</v>
      </c>
      <c r="J83" s="2"/>
      <c r="K83" s="2"/>
      <c r="M83" s="10" t="s">
        <v>20</v>
      </c>
      <c r="N83">
        <f>N82*$N$3</f>
        <v>30</v>
      </c>
    </row>
    <row r="84" spans="1:14">
      <c r="A84" s="92"/>
      <c r="C84" s="8"/>
      <c r="D84" t="s">
        <v>2</v>
      </c>
      <c r="E84" s="72" t="s">
        <v>3</v>
      </c>
      <c r="F84" s="73" t="s">
        <v>3</v>
      </c>
      <c r="G84" s="73" t="s">
        <v>3</v>
      </c>
      <c r="H84" s="73" t="s">
        <v>3</v>
      </c>
      <c r="I84" s="75" t="s">
        <v>3</v>
      </c>
      <c r="J84" s="2"/>
      <c r="K84" s="2">
        <v>4</v>
      </c>
      <c r="M84" s="10" t="s">
        <v>21</v>
      </c>
      <c r="N84">
        <f>N83-N77</f>
        <v>13</v>
      </c>
    </row>
    <row r="85" spans="1:14">
      <c r="A85" s="92"/>
      <c r="B85" s="9">
        <v>42083</v>
      </c>
      <c r="C85" s="8">
        <v>5</v>
      </c>
      <c r="D85" t="s">
        <v>1</v>
      </c>
      <c r="E85" s="54"/>
      <c r="F85" s="55"/>
      <c r="G85" s="55"/>
      <c r="H85" s="55"/>
      <c r="I85" s="53"/>
      <c r="J85" s="2"/>
      <c r="K85" s="2"/>
      <c r="M85" s="10" t="s">
        <v>22</v>
      </c>
      <c r="N85" s="81">
        <f>N84/N82</f>
        <v>13</v>
      </c>
    </row>
    <row r="86" spans="1:14">
      <c r="A86" s="92"/>
      <c r="B86" s="8"/>
      <c r="D86" t="s">
        <v>2</v>
      </c>
      <c r="E86" s="4"/>
      <c r="F86" s="5"/>
      <c r="G86" s="5"/>
      <c r="H86" s="5"/>
      <c r="I86" s="6"/>
      <c r="J86" s="2"/>
      <c r="K86" s="2"/>
    </row>
    <row r="87" spans="1:14">
      <c r="A87" s="92"/>
      <c r="B87" s="8"/>
      <c r="E87" s="8"/>
      <c r="F87" s="8"/>
      <c r="G87" s="8"/>
      <c r="H87" s="8"/>
      <c r="I87" s="8"/>
      <c r="J87" s="2">
        <f>SUM(J77:J86)</f>
        <v>6</v>
      </c>
      <c r="K87" s="2">
        <f>SUM(K77:K86)</f>
        <v>4</v>
      </c>
    </row>
    <row r="88" spans="1:14">
      <c r="A88" s="92"/>
    </row>
    <row r="89" spans="1:14">
      <c r="A89" s="92"/>
    </row>
    <row r="90" spans="1:14">
      <c r="A90" s="92"/>
    </row>
  </sheetData>
  <mergeCells count="2">
    <mergeCell ref="A5:A47"/>
    <mergeCell ref="A48:A90"/>
  </mergeCells>
  <pageMargins left="0.75" right="0.75" top="1" bottom="1" header="0.5" footer="0.5"/>
  <pageSetup orientation="portrait" horizontalDpi="4294967292" verticalDpi="4294967292"/>
  <ignoredErrors>
    <ignoredError sqref="J60:K60 J73:K73 J87:K87 J16:K16 J29:K2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workbookViewId="0">
      <selection activeCell="O33" sqref="O33"/>
    </sheetView>
  </sheetViews>
  <sheetFormatPr baseColWidth="10" defaultRowHeight="16" x14ac:dyDescent="0"/>
  <cols>
    <col min="1" max="1" width="6.125" customWidth="1"/>
    <col min="3" max="3" width="5.5" customWidth="1"/>
    <col min="4" max="4" width="3.5" customWidth="1"/>
    <col min="5" max="5" width="5" customWidth="1"/>
    <col min="6" max="6" width="4.375" customWidth="1"/>
    <col min="7" max="8" width="4.875" customWidth="1"/>
    <col min="9" max="9" width="4.25" customWidth="1"/>
    <col min="10" max="10" width="3.875" customWidth="1"/>
    <col min="11" max="11" width="3.375" customWidth="1"/>
    <col min="12" max="12" width="9.875" customWidth="1"/>
    <col min="13" max="13" width="16.625" customWidth="1"/>
  </cols>
  <sheetData>
    <row r="1" spans="1:14">
      <c r="A1" s="3" t="s">
        <v>39</v>
      </c>
    </row>
    <row r="2" spans="1:14">
      <c r="M2" s="2" t="s">
        <v>23</v>
      </c>
      <c r="N2" s="11">
        <f>'New PBA R'!N2</f>
        <v>100</v>
      </c>
    </row>
    <row r="3" spans="1:14">
      <c r="M3" s="2" t="s">
        <v>13</v>
      </c>
      <c r="N3" s="12">
        <f>'New PBA R'!N3</f>
        <v>30</v>
      </c>
    </row>
    <row r="4" spans="1:14">
      <c r="B4" t="s">
        <v>34</v>
      </c>
      <c r="C4" t="s">
        <v>33</v>
      </c>
    </row>
    <row r="5" spans="1:14">
      <c r="A5" s="91" t="s">
        <v>24</v>
      </c>
      <c r="B5" s="8" t="s">
        <v>12</v>
      </c>
      <c r="C5" t="s">
        <v>11</v>
      </c>
      <c r="E5" s="7" t="s">
        <v>7</v>
      </c>
      <c r="F5" s="7" t="s">
        <v>8</v>
      </c>
      <c r="G5" s="7" t="s">
        <v>9</v>
      </c>
      <c r="H5" s="7" t="s">
        <v>4</v>
      </c>
      <c r="I5" s="7" t="s">
        <v>10</v>
      </c>
      <c r="J5" s="2" t="s">
        <v>5</v>
      </c>
      <c r="K5" s="2" t="s">
        <v>6</v>
      </c>
      <c r="L5" s="2"/>
    </row>
    <row r="6" spans="1:14">
      <c r="A6" s="91"/>
      <c r="B6" s="9">
        <v>42107</v>
      </c>
      <c r="C6" s="8">
        <v>1</v>
      </c>
      <c r="D6" t="s">
        <v>1</v>
      </c>
      <c r="E6" s="54" t="s">
        <v>0</v>
      </c>
      <c r="F6" s="55" t="s">
        <v>0</v>
      </c>
      <c r="G6" s="55" t="s">
        <v>0</v>
      </c>
      <c r="H6" s="55" t="s">
        <v>0</v>
      </c>
      <c r="I6" s="53" t="s">
        <v>0</v>
      </c>
      <c r="J6" s="2">
        <v>1</v>
      </c>
      <c r="K6" s="2"/>
      <c r="L6" s="2"/>
      <c r="M6" s="10" t="s">
        <v>14</v>
      </c>
      <c r="N6">
        <f>ROUNDUP(($N$2/J16),0)</f>
        <v>15</v>
      </c>
    </row>
    <row r="7" spans="1:14">
      <c r="A7" s="91"/>
      <c r="B7" s="8"/>
      <c r="C7" s="8"/>
      <c r="D7" t="s">
        <v>2</v>
      </c>
      <c r="E7" s="70" t="s">
        <v>0</v>
      </c>
      <c r="F7" s="69" t="s">
        <v>0</v>
      </c>
      <c r="G7" s="69" t="s">
        <v>0</v>
      </c>
      <c r="H7" s="69" t="s">
        <v>0</v>
      </c>
      <c r="I7" s="71" t="s">
        <v>0</v>
      </c>
      <c r="J7" s="2">
        <v>1</v>
      </c>
      <c r="K7" s="2"/>
      <c r="L7" s="2"/>
      <c r="M7" s="10" t="s">
        <v>15</v>
      </c>
      <c r="N7">
        <f>ROUNDUP(($N$2/K16),0)</f>
        <v>5</v>
      </c>
    </row>
    <row r="8" spans="1:14">
      <c r="A8" s="91"/>
      <c r="B8" s="8"/>
      <c r="C8" s="8">
        <v>2</v>
      </c>
      <c r="D8" t="s">
        <v>1</v>
      </c>
      <c r="E8" s="70" t="s">
        <v>0</v>
      </c>
      <c r="F8" s="69" t="s">
        <v>0</v>
      </c>
      <c r="G8" s="69" t="s">
        <v>0</v>
      </c>
      <c r="H8" s="69" t="s">
        <v>0</v>
      </c>
      <c r="I8" s="71" t="s">
        <v>0</v>
      </c>
      <c r="J8" s="2">
        <v>1</v>
      </c>
      <c r="K8" s="2"/>
      <c r="L8" s="2"/>
      <c r="M8" s="10" t="s">
        <v>17</v>
      </c>
      <c r="N8" s="1">
        <f>N6/$N$3</f>
        <v>0.5</v>
      </c>
    </row>
    <row r="9" spans="1:14">
      <c r="A9" s="91"/>
      <c r="B9" s="8"/>
      <c r="C9" s="8"/>
      <c r="D9" t="s">
        <v>2</v>
      </c>
      <c r="E9" s="70" t="s">
        <v>0</v>
      </c>
      <c r="F9" s="69" t="s">
        <v>0</v>
      </c>
      <c r="G9" s="69" t="s">
        <v>0</v>
      </c>
      <c r="H9" s="69" t="s">
        <v>0</v>
      </c>
      <c r="I9" s="71" t="s">
        <v>0</v>
      </c>
      <c r="J9" s="2">
        <v>2</v>
      </c>
      <c r="K9" s="2"/>
      <c r="L9" s="2"/>
      <c r="M9" s="10" t="s">
        <v>16</v>
      </c>
      <c r="N9" s="1">
        <f>N7/$N$3</f>
        <v>0.16666666666666666</v>
      </c>
    </row>
    <row r="10" spans="1:14">
      <c r="A10" s="91"/>
      <c r="B10" s="8"/>
      <c r="C10" s="8">
        <v>3</v>
      </c>
      <c r="D10" t="s">
        <v>1</v>
      </c>
      <c r="E10" s="70" t="s">
        <v>0</v>
      </c>
      <c r="F10" s="69" t="s">
        <v>0</v>
      </c>
      <c r="G10" s="69" t="s">
        <v>0</v>
      </c>
      <c r="H10" s="69" t="s">
        <v>0</v>
      </c>
      <c r="I10" s="71"/>
      <c r="J10" s="2">
        <v>1</v>
      </c>
      <c r="K10" s="2"/>
      <c r="L10" s="2"/>
      <c r="M10" s="10" t="s">
        <v>18</v>
      </c>
      <c r="N10" s="1">
        <f>N9-N8</f>
        <v>-0.33333333333333337</v>
      </c>
    </row>
    <row r="11" spans="1:14">
      <c r="A11" s="91"/>
      <c r="B11" s="8"/>
      <c r="C11" s="8"/>
      <c r="D11" t="s">
        <v>2</v>
      </c>
      <c r="E11" s="70" t="s">
        <v>0</v>
      </c>
      <c r="F11" s="69" t="s">
        <v>0</v>
      </c>
      <c r="G11" s="69" t="s">
        <v>0</v>
      </c>
      <c r="H11" s="69" t="s">
        <v>0</v>
      </c>
      <c r="I11" s="71"/>
      <c r="J11" s="2">
        <v>1</v>
      </c>
      <c r="K11" s="2"/>
      <c r="L11" s="2"/>
      <c r="M11" s="10" t="s">
        <v>19</v>
      </c>
      <c r="N11" s="1">
        <f>ROUNDUP((IF((N8&gt;N9),N8,N9)),0)</f>
        <v>1</v>
      </c>
    </row>
    <row r="12" spans="1:14">
      <c r="A12" s="91"/>
      <c r="B12" s="8"/>
      <c r="C12" s="8">
        <v>4</v>
      </c>
      <c r="D12" t="s">
        <v>1</v>
      </c>
      <c r="E12" s="72" t="s">
        <v>3</v>
      </c>
      <c r="F12" s="73" t="s">
        <v>3</v>
      </c>
      <c r="G12" s="73" t="s">
        <v>3</v>
      </c>
      <c r="H12" s="73" t="s">
        <v>3</v>
      </c>
      <c r="I12" s="74" t="s">
        <v>3</v>
      </c>
      <c r="J12" s="2"/>
      <c r="K12" s="2">
        <v>5</v>
      </c>
      <c r="L12" s="2"/>
      <c r="M12" s="10" t="s">
        <v>20</v>
      </c>
      <c r="N12">
        <f>N11*$N$3</f>
        <v>30</v>
      </c>
    </row>
    <row r="13" spans="1:14">
      <c r="A13" s="91"/>
      <c r="C13" s="8"/>
      <c r="D13" t="s">
        <v>2</v>
      </c>
      <c r="E13" s="72" t="s">
        <v>3</v>
      </c>
      <c r="F13" s="73" t="s">
        <v>3</v>
      </c>
      <c r="G13" s="73" t="s">
        <v>3</v>
      </c>
      <c r="H13" s="73" t="s">
        <v>3</v>
      </c>
      <c r="I13" s="74" t="s">
        <v>3</v>
      </c>
      <c r="J13" s="2"/>
      <c r="K13" s="2">
        <v>5</v>
      </c>
      <c r="L13" s="2"/>
      <c r="M13" s="10" t="s">
        <v>21</v>
      </c>
      <c r="N13">
        <f>N12-N6</f>
        <v>15</v>
      </c>
    </row>
    <row r="14" spans="1:14">
      <c r="A14" s="91"/>
      <c r="B14" s="9">
        <v>42109</v>
      </c>
      <c r="C14" s="8">
        <v>5</v>
      </c>
      <c r="D14" t="s">
        <v>1</v>
      </c>
      <c r="E14" s="72" t="s">
        <v>3</v>
      </c>
      <c r="F14" s="73" t="s">
        <v>3</v>
      </c>
      <c r="G14" s="73" t="s">
        <v>3</v>
      </c>
      <c r="H14" s="73" t="s">
        <v>3</v>
      </c>
      <c r="I14" s="74" t="s">
        <v>3</v>
      </c>
      <c r="J14" s="2"/>
      <c r="K14" s="2">
        <v>5</v>
      </c>
      <c r="L14" s="2"/>
      <c r="M14" s="10" t="s">
        <v>22</v>
      </c>
      <c r="N14" s="81">
        <f>N13/N11</f>
        <v>15</v>
      </c>
    </row>
    <row r="15" spans="1:14">
      <c r="A15" s="91"/>
      <c r="B15" s="8"/>
      <c r="D15" t="s">
        <v>2</v>
      </c>
      <c r="E15" s="82" t="s">
        <v>3</v>
      </c>
      <c r="F15" s="83" t="s">
        <v>3</v>
      </c>
      <c r="G15" s="83" t="s">
        <v>3</v>
      </c>
      <c r="H15" s="83" t="s">
        <v>3</v>
      </c>
      <c r="I15" s="84" t="s">
        <v>3</v>
      </c>
      <c r="J15" s="2"/>
      <c r="K15" s="2">
        <v>5</v>
      </c>
      <c r="L15" s="2"/>
    </row>
    <row r="16" spans="1:14">
      <c r="A16" s="91"/>
      <c r="B16" s="8"/>
      <c r="E16" s="8"/>
      <c r="F16" s="8"/>
      <c r="G16" s="8"/>
      <c r="H16" s="8"/>
      <c r="I16" s="8"/>
      <c r="J16" s="2">
        <f>SUM(J6:J15)</f>
        <v>7</v>
      </c>
      <c r="K16" s="2">
        <f>SUM(K6:K15)</f>
        <v>20</v>
      </c>
      <c r="L16" s="2"/>
    </row>
    <row r="17" spans="1:14">
      <c r="A17" s="91"/>
      <c r="B17" t="s">
        <v>35</v>
      </c>
    </row>
    <row r="18" spans="1:14">
      <c r="A18" s="91"/>
      <c r="B18" s="8" t="s">
        <v>12</v>
      </c>
      <c r="C18" t="s">
        <v>11</v>
      </c>
      <c r="E18" s="7" t="s">
        <v>7</v>
      </c>
      <c r="F18" s="7" t="s">
        <v>8</v>
      </c>
      <c r="G18" s="7" t="s">
        <v>9</v>
      </c>
      <c r="H18" s="7" t="s">
        <v>4</v>
      </c>
      <c r="I18" s="7" t="s">
        <v>10</v>
      </c>
      <c r="J18" s="2" t="s">
        <v>5</v>
      </c>
      <c r="K18" s="2" t="s">
        <v>6</v>
      </c>
    </row>
    <row r="19" spans="1:14">
      <c r="A19" s="91"/>
      <c r="B19" s="9">
        <v>42107</v>
      </c>
      <c r="C19" s="8">
        <v>1</v>
      </c>
      <c r="D19" t="s">
        <v>1</v>
      </c>
      <c r="E19" s="54" t="s">
        <v>0</v>
      </c>
      <c r="F19" s="55" t="s">
        <v>0</v>
      </c>
      <c r="G19" s="55" t="s">
        <v>0</v>
      </c>
      <c r="H19" s="55" t="s">
        <v>0</v>
      </c>
      <c r="I19" s="53" t="s">
        <v>0</v>
      </c>
      <c r="J19" s="2">
        <v>1</v>
      </c>
      <c r="K19" s="2"/>
      <c r="M19" s="10" t="s">
        <v>14</v>
      </c>
      <c r="N19">
        <f>ROUNDUP(($N$2/J29),0)</f>
        <v>10</v>
      </c>
    </row>
    <row r="20" spans="1:14">
      <c r="A20" s="91"/>
      <c r="B20" s="8"/>
      <c r="C20" s="8"/>
      <c r="D20" t="s">
        <v>2</v>
      </c>
      <c r="E20" s="70" t="s">
        <v>0</v>
      </c>
      <c r="F20" s="69" t="s">
        <v>0</v>
      </c>
      <c r="G20" s="69" t="s">
        <v>0</v>
      </c>
      <c r="H20" s="69" t="s">
        <v>0</v>
      </c>
      <c r="I20" s="71" t="s">
        <v>0</v>
      </c>
      <c r="J20" s="2">
        <v>1</v>
      </c>
      <c r="K20" s="2"/>
      <c r="M20" s="10" t="s">
        <v>15</v>
      </c>
      <c r="N20">
        <f>ROUNDUP(($N$2/K29),0)</f>
        <v>10</v>
      </c>
    </row>
    <row r="21" spans="1:14">
      <c r="A21" s="91"/>
      <c r="B21" s="8"/>
      <c r="C21" s="8">
        <v>2</v>
      </c>
      <c r="D21" t="s">
        <v>1</v>
      </c>
      <c r="E21" s="70" t="s">
        <v>0</v>
      </c>
      <c r="F21" s="69" t="s">
        <v>0</v>
      </c>
      <c r="G21" s="69" t="s">
        <v>0</v>
      </c>
      <c r="H21" s="69" t="s">
        <v>0</v>
      </c>
      <c r="I21" s="71" t="s">
        <v>0</v>
      </c>
      <c r="J21" s="2">
        <v>1</v>
      </c>
      <c r="K21" s="2"/>
      <c r="M21" s="10" t="s">
        <v>17</v>
      </c>
      <c r="N21" s="1">
        <f>N19/$N$3</f>
        <v>0.33333333333333331</v>
      </c>
    </row>
    <row r="22" spans="1:14">
      <c r="A22" s="91"/>
      <c r="B22" s="8"/>
      <c r="C22" s="8"/>
      <c r="D22" t="s">
        <v>2</v>
      </c>
      <c r="E22" s="70" t="s">
        <v>0</v>
      </c>
      <c r="F22" s="69" t="s">
        <v>0</v>
      </c>
      <c r="G22" s="69" t="s">
        <v>0</v>
      </c>
      <c r="H22" s="69" t="s">
        <v>0</v>
      </c>
      <c r="I22" s="71" t="s">
        <v>0</v>
      </c>
      <c r="J22" s="2">
        <v>2</v>
      </c>
      <c r="K22" s="2"/>
      <c r="M22" s="10" t="s">
        <v>16</v>
      </c>
      <c r="N22" s="1">
        <f>N20/$N$3</f>
        <v>0.33333333333333331</v>
      </c>
    </row>
    <row r="23" spans="1:14">
      <c r="A23" s="91"/>
      <c r="B23" s="8"/>
      <c r="C23" s="8">
        <v>3</v>
      </c>
      <c r="D23" t="s">
        <v>1</v>
      </c>
      <c r="E23" s="70" t="s">
        <v>0</v>
      </c>
      <c r="F23" s="69" t="s">
        <v>0</v>
      </c>
      <c r="G23" s="69" t="s">
        <v>0</v>
      </c>
      <c r="H23" s="69" t="s">
        <v>0</v>
      </c>
      <c r="I23" s="71" t="s">
        <v>0</v>
      </c>
      <c r="J23" s="2">
        <v>2</v>
      </c>
      <c r="K23" s="2"/>
      <c r="M23" s="10" t="s">
        <v>18</v>
      </c>
      <c r="N23" s="1">
        <f>N22-N21</f>
        <v>0</v>
      </c>
    </row>
    <row r="24" spans="1:14">
      <c r="A24" s="91"/>
      <c r="B24" s="8"/>
      <c r="C24" s="8"/>
      <c r="D24" t="s">
        <v>2</v>
      </c>
      <c r="E24" s="70" t="s">
        <v>0</v>
      </c>
      <c r="F24" s="69" t="s">
        <v>0</v>
      </c>
      <c r="G24" s="69" t="s">
        <v>0</v>
      </c>
      <c r="H24" s="69" t="s">
        <v>0</v>
      </c>
      <c r="I24" s="71" t="s">
        <v>0</v>
      </c>
      <c r="J24" s="2">
        <v>1</v>
      </c>
      <c r="K24" s="2"/>
      <c r="M24" s="10" t="s">
        <v>19</v>
      </c>
      <c r="N24" s="1">
        <f>ROUNDUP((IF((N21&gt;N22),N21,N22)),0)</f>
        <v>1</v>
      </c>
    </row>
    <row r="25" spans="1:14">
      <c r="A25" s="91"/>
      <c r="B25" s="8"/>
      <c r="C25" s="8">
        <v>4</v>
      </c>
      <c r="D25" t="s">
        <v>1</v>
      </c>
      <c r="E25" s="72" t="s">
        <v>0</v>
      </c>
      <c r="F25" s="73" t="s">
        <v>0</v>
      </c>
      <c r="G25" s="73" t="s">
        <v>0</v>
      </c>
      <c r="H25" s="73" t="s">
        <v>0</v>
      </c>
      <c r="I25" s="74" t="s">
        <v>0</v>
      </c>
      <c r="J25" s="2">
        <v>1</v>
      </c>
      <c r="K25" s="2"/>
      <c r="M25" s="10" t="s">
        <v>20</v>
      </c>
      <c r="N25">
        <f>N24*$N$3</f>
        <v>30</v>
      </c>
    </row>
    <row r="26" spans="1:14">
      <c r="A26" s="91"/>
      <c r="C26" s="8"/>
      <c r="D26" t="s">
        <v>2</v>
      </c>
      <c r="E26" s="72" t="s">
        <v>0</v>
      </c>
      <c r="F26" s="73" t="s">
        <v>0</v>
      </c>
      <c r="G26" s="73" t="s">
        <v>0</v>
      </c>
      <c r="H26" s="73" t="s">
        <v>0</v>
      </c>
      <c r="I26" s="74" t="s">
        <v>0</v>
      </c>
      <c r="J26" s="2">
        <v>1</v>
      </c>
      <c r="K26" s="2"/>
      <c r="M26" s="10" t="s">
        <v>21</v>
      </c>
      <c r="N26">
        <f>N25-N19</f>
        <v>20</v>
      </c>
    </row>
    <row r="27" spans="1:14">
      <c r="A27" s="91"/>
      <c r="B27" s="9">
        <v>42109</v>
      </c>
      <c r="C27" s="8">
        <v>5</v>
      </c>
      <c r="D27" t="s">
        <v>1</v>
      </c>
      <c r="E27" s="72" t="s">
        <v>3</v>
      </c>
      <c r="F27" s="73" t="s">
        <v>3</v>
      </c>
      <c r="G27" s="73" t="s">
        <v>3</v>
      </c>
      <c r="H27" s="73" t="s">
        <v>3</v>
      </c>
      <c r="I27" s="74" t="s">
        <v>3</v>
      </c>
      <c r="J27" s="2"/>
      <c r="K27" s="2">
        <v>5</v>
      </c>
      <c r="M27" s="10" t="s">
        <v>22</v>
      </c>
      <c r="N27" s="81">
        <f>N26/N24</f>
        <v>20</v>
      </c>
    </row>
    <row r="28" spans="1:14">
      <c r="A28" s="91"/>
      <c r="B28" s="8"/>
      <c r="D28" t="s">
        <v>2</v>
      </c>
      <c r="E28" s="82" t="s">
        <v>3</v>
      </c>
      <c r="F28" s="83" t="s">
        <v>3</v>
      </c>
      <c r="G28" s="83" t="s">
        <v>3</v>
      </c>
      <c r="H28" s="83" t="s">
        <v>3</v>
      </c>
      <c r="I28" s="84" t="s">
        <v>3</v>
      </c>
      <c r="J28" s="2"/>
      <c r="K28" s="2">
        <v>5</v>
      </c>
    </row>
    <row r="29" spans="1:14">
      <c r="A29" s="91"/>
      <c r="B29" s="8"/>
      <c r="E29" s="8"/>
      <c r="F29" s="8"/>
      <c r="G29" s="8"/>
      <c r="H29" s="8"/>
      <c r="I29" s="8"/>
      <c r="J29" s="2">
        <f>SUM(J19:J28)</f>
        <v>10</v>
      </c>
      <c r="K29" s="2">
        <f>SUM(K19:K28)</f>
        <v>10</v>
      </c>
    </row>
    <row r="30" spans="1:14">
      <c r="A30" s="91"/>
    </row>
    <row r="31" spans="1:14">
      <c r="A31" s="91"/>
      <c r="B31" t="s">
        <v>36</v>
      </c>
    </row>
    <row r="32" spans="1:14">
      <c r="A32" s="91"/>
      <c r="B32" s="8" t="s">
        <v>12</v>
      </c>
      <c r="C32" t="s">
        <v>11</v>
      </c>
      <c r="E32" s="7" t="s">
        <v>7</v>
      </c>
      <c r="F32" s="7" t="s">
        <v>8</v>
      </c>
      <c r="G32" s="7" t="s">
        <v>9</v>
      </c>
      <c r="H32" s="7" t="s">
        <v>4</v>
      </c>
      <c r="I32" s="7" t="s">
        <v>10</v>
      </c>
      <c r="J32" s="2" t="s">
        <v>5</v>
      </c>
      <c r="K32" s="2" t="s">
        <v>6</v>
      </c>
    </row>
    <row r="33" spans="1:14">
      <c r="A33" s="91"/>
      <c r="B33" s="9">
        <v>42107</v>
      </c>
      <c r="C33" s="8">
        <v>1</v>
      </c>
      <c r="D33" t="s">
        <v>1</v>
      </c>
      <c r="E33" s="54" t="s">
        <v>0</v>
      </c>
      <c r="F33" s="55" t="s">
        <v>0</v>
      </c>
      <c r="G33" s="55" t="s">
        <v>0</v>
      </c>
      <c r="H33" s="55" t="s">
        <v>0</v>
      </c>
      <c r="I33" s="53" t="s">
        <v>0</v>
      </c>
      <c r="J33" s="2">
        <v>1</v>
      </c>
      <c r="K33" s="2"/>
      <c r="M33" s="10" t="s">
        <v>14</v>
      </c>
      <c r="N33">
        <f>ROUNDUP(($N$2/J43),0)</f>
        <v>10</v>
      </c>
    </row>
    <row r="34" spans="1:14">
      <c r="A34" s="91"/>
      <c r="B34" s="8"/>
      <c r="C34" s="8"/>
      <c r="D34" t="s">
        <v>2</v>
      </c>
      <c r="E34" s="70" t="s">
        <v>0</v>
      </c>
      <c r="F34" s="69" t="s">
        <v>0</v>
      </c>
      <c r="G34" s="69" t="s">
        <v>0</v>
      </c>
      <c r="H34" s="69" t="s">
        <v>0</v>
      </c>
      <c r="I34" s="71" t="s">
        <v>0</v>
      </c>
      <c r="J34" s="2">
        <v>1</v>
      </c>
      <c r="K34" s="2"/>
      <c r="M34" s="10" t="s">
        <v>15</v>
      </c>
      <c r="N34">
        <f>ROUNDUP(($N$2/K43),0)</f>
        <v>20</v>
      </c>
    </row>
    <row r="35" spans="1:14">
      <c r="A35" s="91"/>
      <c r="B35" s="8"/>
      <c r="C35" s="8">
        <v>2</v>
      </c>
      <c r="D35" t="s">
        <v>1</v>
      </c>
      <c r="E35" s="70" t="s">
        <v>0</v>
      </c>
      <c r="F35" s="69" t="s">
        <v>0</v>
      </c>
      <c r="G35" s="69" t="s">
        <v>0</v>
      </c>
      <c r="H35" s="69" t="s">
        <v>0</v>
      </c>
      <c r="I35" s="71" t="s">
        <v>0</v>
      </c>
      <c r="J35" s="2">
        <v>2</v>
      </c>
      <c r="K35" s="2"/>
      <c r="M35" s="10" t="s">
        <v>17</v>
      </c>
      <c r="N35" s="1">
        <f>N33/$N$3</f>
        <v>0.33333333333333331</v>
      </c>
    </row>
    <row r="36" spans="1:14">
      <c r="A36" s="91"/>
      <c r="B36" s="8"/>
      <c r="C36" s="8"/>
      <c r="D36" t="s">
        <v>2</v>
      </c>
      <c r="E36" s="70" t="s">
        <v>0</v>
      </c>
      <c r="F36" s="69" t="s">
        <v>0</v>
      </c>
      <c r="G36" s="69" t="s">
        <v>0</v>
      </c>
      <c r="H36" s="69" t="s">
        <v>0</v>
      </c>
      <c r="I36" s="71" t="s">
        <v>0</v>
      </c>
      <c r="J36" s="2">
        <v>2</v>
      </c>
      <c r="K36" s="2"/>
      <c r="M36" s="10" t="s">
        <v>16</v>
      </c>
      <c r="N36" s="1">
        <f>N34/$N$3</f>
        <v>0.66666666666666663</v>
      </c>
    </row>
    <row r="37" spans="1:14">
      <c r="A37" s="91"/>
      <c r="B37" s="8"/>
      <c r="C37" s="8">
        <v>3</v>
      </c>
      <c r="D37" t="s">
        <v>1</v>
      </c>
      <c r="E37" s="70" t="s">
        <v>0</v>
      </c>
      <c r="F37" s="69" t="s">
        <v>0</v>
      </c>
      <c r="G37" s="69" t="s">
        <v>0</v>
      </c>
      <c r="H37" s="69" t="s">
        <v>0</v>
      </c>
      <c r="I37" s="71" t="s">
        <v>0</v>
      </c>
      <c r="J37" s="2">
        <v>1</v>
      </c>
      <c r="K37" s="2"/>
      <c r="M37" s="10" t="s">
        <v>18</v>
      </c>
      <c r="N37" s="1">
        <f>N36-N35</f>
        <v>0.33333333333333331</v>
      </c>
    </row>
    <row r="38" spans="1:14">
      <c r="A38" s="91"/>
      <c r="B38" s="8"/>
      <c r="C38" s="8"/>
      <c r="D38" t="s">
        <v>2</v>
      </c>
      <c r="E38" s="70" t="s">
        <v>0</v>
      </c>
      <c r="F38" s="69" t="s">
        <v>0</v>
      </c>
      <c r="G38" s="69" t="s">
        <v>0</v>
      </c>
      <c r="H38" s="69" t="s">
        <v>0</v>
      </c>
      <c r="I38" s="71" t="s">
        <v>0</v>
      </c>
      <c r="J38" s="2">
        <v>1</v>
      </c>
      <c r="K38" s="2"/>
      <c r="M38" s="10" t="s">
        <v>19</v>
      </c>
      <c r="N38" s="1">
        <f>ROUNDUP((IF((N35&gt;N36),N35,N36)),0)</f>
        <v>1</v>
      </c>
    </row>
    <row r="39" spans="1:14">
      <c r="A39" s="91"/>
      <c r="B39" s="8"/>
      <c r="C39" s="8">
        <v>4</v>
      </c>
      <c r="D39" t="s">
        <v>1</v>
      </c>
      <c r="E39" s="72" t="s">
        <v>0</v>
      </c>
      <c r="F39" s="73" t="s">
        <v>0</v>
      </c>
      <c r="G39" s="73" t="s">
        <v>0</v>
      </c>
      <c r="H39" s="73" t="s">
        <v>0</v>
      </c>
      <c r="I39" s="74" t="s">
        <v>0</v>
      </c>
      <c r="J39" s="2">
        <v>1</v>
      </c>
      <c r="K39" s="2"/>
      <c r="M39" s="10" t="s">
        <v>20</v>
      </c>
      <c r="N39">
        <f>N38*$N$3</f>
        <v>30</v>
      </c>
    </row>
    <row r="40" spans="1:14">
      <c r="A40" s="91"/>
      <c r="C40" s="8"/>
      <c r="D40" t="s">
        <v>2</v>
      </c>
      <c r="E40" s="72" t="s">
        <v>0</v>
      </c>
      <c r="F40" s="73" t="s">
        <v>0</v>
      </c>
      <c r="G40" s="73" t="s">
        <v>0</v>
      </c>
      <c r="H40" s="73" t="s">
        <v>0</v>
      </c>
      <c r="I40" s="74" t="s">
        <v>0</v>
      </c>
      <c r="J40" s="2">
        <v>1</v>
      </c>
      <c r="K40" s="2"/>
      <c r="M40" s="10" t="s">
        <v>21</v>
      </c>
      <c r="N40">
        <f>N39-N33</f>
        <v>20</v>
      </c>
    </row>
    <row r="41" spans="1:14">
      <c r="A41" s="91"/>
      <c r="B41" s="9">
        <v>42109</v>
      </c>
      <c r="C41" s="8">
        <v>5</v>
      </c>
      <c r="D41" t="s">
        <v>1</v>
      </c>
      <c r="E41" s="72" t="s">
        <v>0</v>
      </c>
      <c r="F41" s="73" t="s">
        <v>0</v>
      </c>
      <c r="G41" s="73" t="s">
        <v>0</v>
      </c>
      <c r="H41" s="73" t="s">
        <v>0</v>
      </c>
      <c r="I41" s="74"/>
      <c r="J41" s="2">
        <v>1</v>
      </c>
      <c r="K41" s="2"/>
      <c r="M41" s="10" t="s">
        <v>22</v>
      </c>
      <c r="N41" s="81">
        <f>N40/N38</f>
        <v>20</v>
      </c>
    </row>
    <row r="42" spans="1:14">
      <c r="A42" s="91"/>
      <c r="B42" s="8"/>
      <c r="D42" t="s">
        <v>2</v>
      </c>
      <c r="E42" s="82" t="s">
        <v>3</v>
      </c>
      <c r="F42" s="83" t="s">
        <v>3</v>
      </c>
      <c r="G42" s="83" t="s">
        <v>3</v>
      </c>
      <c r="H42" s="83" t="s">
        <v>3</v>
      </c>
      <c r="I42" s="84" t="s">
        <v>3</v>
      </c>
      <c r="J42" s="2"/>
      <c r="K42" s="2">
        <v>5</v>
      </c>
    </row>
    <row r="43" spans="1:14">
      <c r="A43" s="91"/>
      <c r="B43" s="8"/>
      <c r="E43" s="8"/>
      <c r="F43" s="8"/>
      <c r="G43" s="8"/>
      <c r="H43" s="8"/>
      <c r="I43" s="8"/>
      <c r="J43" s="2">
        <f>SUM(J33:J42)</f>
        <v>11</v>
      </c>
      <c r="K43" s="2">
        <f>SUM(K33:K42)</f>
        <v>5</v>
      </c>
    </row>
    <row r="44" spans="1:14">
      <c r="A44" s="91"/>
    </row>
    <row r="45" spans="1:14" ht="3" customHeight="1">
      <c r="A45" s="91"/>
    </row>
    <row r="46" spans="1:14" ht="5" customHeight="1">
      <c r="A46" s="91"/>
    </row>
    <row r="47" spans="1:14" hidden="1">
      <c r="A47" s="91"/>
    </row>
    <row r="48" spans="1:14">
      <c r="A48" s="92" t="s">
        <v>37</v>
      </c>
      <c r="B48" t="s">
        <v>34</v>
      </c>
      <c r="C48" t="s">
        <v>33</v>
      </c>
    </row>
    <row r="49" spans="1:14">
      <c r="A49" s="92"/>
      <c r="B49" s="8" t="s">
        <v>12</v>
      </c>
      <c r="C49" t="s">
        <v>11</v>
      </c>
      <c r="E49" s="7" t="s">
        <v>7</v>
      </c>
      <c r="F49" s="7" t="s">
        <v>8</v>
      </c>
      <c r="G49" s="7" t="s">
        <v>9</v>
      </c>
      <c r="H49" s="7" t="s">
        <v>4</v>
      </c>
      <c r="I49" s="7" t="s">
        <v>10</v>
      </c>
      <c r="J49" s="2" t="s">
        <v>5</v>
      </c>
      <c r="K49" s="2" t="s">
        <v>6</v>
      </c>
    </row>
    <row r="50" spans="1:14">
      <c r="A50" s="92"/>
      <c r="B50" s="9">
        <v>42107</v>
      </c>
      <c r="C50" s="8">
        <v>1</v>
      </c>
      <c r="D50" t="s">
        <v>1</v>
      </c>
      <c r="E50" s="54" t="s">
        <v>0</v>
      </c>
      <c r="F50" s="55" t="s">
        <v>0</v>
      </c>
      <c r="G50" s="55" t="s">
        <v>0</v>
      </c>
      <c r="H50" s="55" t="s">
        <v>0</v>
      </c>
      <c r="I50" s="53"/>
      <c r="J50" s="2">
        <v>1</v>
      </c>
      <c r="K50" s="2"/>
      <c r="M50" s="10" t="s">
        <v>14</v>
      </c>
      <c r="N50">
        <f>ROUNDUP(($N$2/J60),0)</f>
        <v>17</v>
      </c>
    </row>
    <row r="51" spans="1:14">
      <c r="A51" s="92"/>
      <c r="B51" s="8"/>
      <c r="C51" s="8"/>
      <c r="D51" t="s">
        <v>2</v>
      </c>
      <c r="E51" s="70" t="s">
        <v>0</v>
      </c>
      <c r="F51" s="69" t="s">
        <v>0</v>
      </c>
      <c r="G51" s="69" t="s">
        <v>0</v>
      </c>
      <c r="H51" s="69" t="s">
        <v>0</v>
      </c>
      <c r="I51" s="71"/>
      <c r="J51" s="2">
        <v>1</v>
      </c>
      <c r="K51" s="2"/>
      <c r="M51" s="10" t="s">
        <v>15</v>
      </c>
      <c r="N51">
        <f>ROUNDUP(($N$2/K60),0)</f>
        <v>7</v>
      </c>
    </row>
    <row r="52" spans="1:14">
      <c r="A52" s="92"/>
      <c r="B52" s="8"/>
      <c r="C52" s="8">
        <v>2</v>
      </c>
      <c r="D52" t="s">
        <v>1</v>
      </c>
      <c r="E52" s="70" t="s">
        <v>0</v>
      </c>
      <c r="F52" s="69" t="s">
        <v>0</v>
      </c>
      <c r="G52" s="69" t="s">
        <v>0</v>
      </c>
      <c r="H52" s="69" t="s">
        <v>0</v>
      </c>
      <c r="I52" s="71"/>
      <c r="J52" s="2">
        <v>1</v>
      </c>
      <c r="K52" s="2"/>
      <c r="M52" s="10" t="s">
        <v>17</v>
      </c>
      <c r="N52" s="1">
        <f>N50/$N$3</f>
        <v>0.56666666666666665</v>
      </c>
    </row>
    <row r="53" spans="1:14">
      <c r="A53" s="92"/>
      <c r="B53" s="8"/>
      <c r="C53" s="8"/>
      <c r="D53" t="s">
        <v>2</v>
      </c>
      <c r="E53" s="70" t="s">
        <v>0</v>
      </c>
      <c r="F53" s="69" t="s">
        <v>0</v>
      </c>
      <c r="G53" s="69" t="s">
        <v>0</v>
      </c>
      <c r="H53" s="69" t="s">
        <v>0</v>
      </c>
      <c r="I53" s="71"/>
      <c r="J53" s="2">
        <v>1</v>
      </c>
      <c r="K53" s="2"/>
      <c r="M53" s="10" t="s">
        <v>16</v>
      </c>
      <c r="N53" s="1">
        <f>N51/$N$3</f>
        <v>0.23333333333333334</v>
      </c>
    </row>
    <row r="54" spans="1:14">
      <c r="A54" s="92"/>
      <c r="B54" s="8"/>
      <c r="C54" s="8">
        <v>3</v>
      </c>
      <c r="D54" t="s">
        <v>1</v>
      </c>
      <c r="E54" s="70" t="s">
        <v>0</v>
      </c>
      <c r="F54" s="69" t="s">
        <v>0</v>
      </c>
      <c r="G54" s="69" t="s">
        <v>0</v>
      </c>
      <c r="H54" s="69" t="s">
        <v>0</v>
      </c>
      <c r="I54" s="71"/>
      <c r="J54" s="2">
        <v>1</v>
      </c>
      <c r="K54" s="2"/>
      <c r="M54" s="10" t="s">
        <v>18</v>
      </c>
      <c r="N54" s="1">
        <f>N53-N52</f>
        <v>-0.33333333333333331</v>
      </c>
    </row>
    <row r="55" spans="1:14">
      <c r="A55" s="92"/>
      <c r="B55" s="8"/>
      <c r="C55" s="8"/>
      <c r="D55" t="s">
        <v>2</v>
      </c>
      <c r="E55" s="70" t="s">
        <v>0</v>
      </c>
      <c r="F55" s="69" t="s">
        <v>0</v>
      </c>
      <c r="G55" s="69" t="s">
        <v>0</v>
      </c>
      <c r="H55" s="69" t="s">
        <v>0</v>
      </c>
      <c r="I55" s="71"/>
      <c r="J55" s="2">
        <v>1</v>
      </c>
      <c r="K55" s="2"/>
      <c r="M55" s="10" t="s">
        <v>19</v>
      </c>
      <c r="N55" s="1">
        <f>ROUNDUP((IF((N52&gt;N53),N52,N53)),0)</f>
        <v>1</v>
      </c>
    </row>
    <row r="56" spans="1:14">
      <c r="A56" s="92"/>
      <c r="B56" s="8"/>
      <c r="C56" s="8">
        <v>4</v>
      </c>
      <c r="D56" t="s">
        <v>1</v>
      </c>
      <c r="E56" s="72" t="s">
        <v>3</v>
      </c>
      <c r="F56" s="73" t="s">
        <v>3</v>
      </c>
      <c r="G56" s="73" t="s">
        <v>3</v>
      </c>
      <c r="H56" s="73" t="s">
        <v>3</v>
      </c>
      <c r="I56" s="74"/>
      <c r="J56" s="2"/>
      <c r="K56" s="2">
        <v>4</v>
      </c>
      <c r="M56" s="10" t="s">
        <v>20</v>
      </c>
      <c r="N56">
        <f>N55*$N$3</f>
        <v>30</v>
      </c>
    </row>
    <row r="57" spans="1:14">
      <c r="A57" s="92"/>
      <c r="C57" s="8"/>
      <c r="D57" t="s">
        <v>2</v>
      </c>
      <c r="E57" s="72" t="s">
        <v>3</v>
      </c>
      <c r="F57" s="73" t="s">
        <v>3</v>
      </c>
      <c r="G57" s="73" t="s">
        <v>3</v>
      </c>
      <c r="H57" s="73" t="s">
        <v>3</v>
      </c>
      <c r="I57" s="74"/>
      <c r="J57" s="2"/>
      <c r="K57" s="2">
        <v>4</v>
      </c>
      <c r="M57" s="10" t="s">
        <v>21</v>
      </c>
      <c r="N57">
        <f>N56-N50</f>
        <v>13</v>
      </c>
    </row>
    <row r="58" spans="1:14">
      <c r="A58" s="92"/>
      <c r="B58" s="9">
        <v>42109</v>
      </c>
      <c r="C58" s="8">
        <v>5</v>
      </c>
      <c r="D58" t="s">
        <v>1</v>
      </c>
      <c r="E58" s="72" t="s">
        <v>3</v>
      </c>
      <c r="F58" s="73" t="s">
        <v>3</v>
      </c>
      <c r="G58" s="73" t="s">
        <v>3</v>
      </c>
      <c r="H58" s="73" t="s">
        <v>3</v>
      </c>
      <c r="I58" s="74"/>
      <c r="J58" s="2"/>
      <c r="K58" s="2">
        <v>4</v>
      </c>
      <c r="M58" s="10" t="s">
        <v>22</v>
      </c>
      <c r="N58" s="81">
        <f>N57/N55</f>
        <v>13</v>
      </c>
    </row>
    <row r="59" spans="1:14">
      <c r="A59" s="92"/>
      <c r="B59" s="8"/>
      <c r="D59" t="s">
        <v>2</v>
      </c>
      <c r="E59" s="82" t="s">
        <v>3</v>
      </c>
      <c r="F59" s="83" t="s">
        <v>3</v>
      </c>
      <c r="G59" s="83" t="s">
        <v>3</v>
      </c>
      <c r="H59" s="83" t="s">
        <v>3</v>
      </c>
      <c r="I59" s="84"/>
      <c r="J59" s="2"/>
      <c r="K59" s="2">
        <v>4</v>
      </c>
    </row>
    <row r="60" spans="1:14">
      <c r="A60" s="92"/>
      <c r="B60" s="8"/>
      <c r="E60" s="8"/>
      <c r="F60" s="8"/>
      <c r="G60" s="8"/>
      <c r="H60" s="8"/>
      <c r="I60" s="8"/>
      <c r="J60" s="2">
        <f>SUM(J50:J59)</f>
        <v>6</v>
      </c>
      <c r="K60" s="2">
        <f>SUM(K50:K59)</f>
        <v>16</v>
      </c>
    </row>
    <row r="61" spans="1:14">
      <c r="A61" s="92"/>
      <c r="B61" t="s">
        <v>35</v>
      </c>
    </row>
    <row r="62" spans="1:14">
      <c r="A62" s="92"/>
      <c r="B62" s="8" t="s">
        <v>12</v>
      </c>
      <c r="C62" t="s">
        <v>11</v>
      </c>
      <c r="E62" s="7" t="s">
        <v>7</v>
      </c>
      <c r="F62" s="7" t="s">
        <v>8</v>
      </c>
      <c r="G62" s="7" t="s">
        <v>9</v>
      </c>
      <c r="H62" s="7" t="s">
        <v>4</v>
      </c>
      <c r="I62" s="7" t="s">
        <v>10</v>
      </c>
      <c r="J62" s="2" t="s">
        <v>5</v>
      </c>
      <c r="K62" s="2" t="s">
        <v>6</v>
      </c>
    </row>
    <row r="63" spans="1:14">
      <c r="A63" s="92"/>
      <c r="B63" s="9">
        <v>42107</v>
      </c>
      <c r="C63" s="8">
        <v>1</v>
      </c>
      <c r="D63" t="s">
        <v>1</v>
      </c>
      <c r="E63" s="54" t="s">
        <v>0</v>
      </c>
      <c r="F63" s="55" t="s">
        <v>0</v>
      </c>
      <c r="G63" s="55" t="s">
        <v>0</v>
      </c>
      <c r="H63" s="55" t="s">
        <v>0</v>
      </c>
      <c r="I63" s="53"/>
      <c r="J63" s="2">
        <v>1</v>
      </c>
      <c r="K63" s="2"/>
      <c r="M63" s="10" t="s">
        <v>14</v>
      </c>
      <c r="N63">
        <f>ROUNDUP(($N$2/J73),0)</f>
        <v>13</v>
      </c>
    </row>
    <row r="64" spans="1:14">
      <c r="A64" s="92"/>
      <c r="B64" s="8"/>
      <c r="C64" s="8"/>
      <c r="D64" t="s">
        <v>2</v>
      </c>
      <c r="E64" s="70" t="s">
        <v>0</v>
      </c>
      <c r="F64" s="69" t="s">
        <v>0</v>
      </c>
      <c r="G64" s="69" t="s">
        <v>0</v>
      </c>
      <c r="H64" s="69" t="s">
        <v>0</v>
      </c>
      <c r="I64" s="71"/>
      <c r="J64" s="2">
        <v>1</v>
      </c>
      <c r="K64" s="2"/>
      <c r="M64" s="10" t="s">
        <v>15</v>
      </c>
      <c r="N64">
        <f>ROUNDUP(($N$2/K73),0)</f>
        <v>13</v>
      </c>
    </row>
    <row r="65" spans="1:14">
      <c r="A65" s="92"/>
      <c r="B65" s="8"/>
      <c r="C65" s="8">
        <v>2</v>
      </c>
      <c r="D65" t="s">
        <v>1</v>
      </c>
      <c r="E65" s="70" t="s">
        <v>0</v>
      </c>
      <c r="F65" s="69" t="s">
        <v>0</v>
      </c>
      <c r="G65" s="69" t="s">
        <v>0</v>
      </c>
      <c r="H65" s="69" t="s">
        <v>0</v>
      </c>
      <c r="I65" s="71"/>
      <c r="J65" s="2">
        <v>1</v>
      </c>
      <c r="K65" s="2"/>
      <c r="M65" s="10" t="s">
        <v>17</v>
      </c>
      <c r="N65" s="1">
        <f>N63/$N$3</f>
        <v>0.43333333333333335</v>
      </c>
    </row>
    <row r="66" spans="1:14">
      <c r="A66" s="92"/>
      <c r="B66" s="8"/>
      <c r="C66" s="8"/>
      <c r="D66" t="s">
        <v>2</v>
      </c>
      <c r="E66" s="70" t="s">
        <v>0</v>
      </c>
      <c r="F66" s="69" t="s">
        <v>0</v>
      </c>
      <c r="G66" s="69" t="s">
        <v>0</v>
      </c>
      <c r="H66" s="69" t="s">
        <v>0</v>
      </c>
      <c r="I66" s="71"/>
      <c r="J66" s="2">
        <v>1</v>
      </c>
      <c r="K66" s="2"/>
      <c r="M66" s="10" t="s">
        <v>16</v>
      </c>
      <c r="N66" s="1">
        <f>N64/$N$3</f>
        <v>0.43333333333333335</v>
      </c>
    </row>
    <row r="67" spans="1:14">
      <c r="A67" s="92"/>
      <c r="B67" s="8"/>
      <c r="C67" s="8">
        <v>3</v>
      </c>
      <c r="D67" t="s">
        <v>1</v>
      </c>
      <c r="E67" s="70" t="s">
        <v>0</v>
      </c>
      <c r="F67" s="69" t="s">
        <v>0</v>
      </c>
      <c r="G67" s="69" t="s">
        <v>0</v>
      </c>
      <c r="H67" s="69" t="s">
        <v>0</v>
      </c>
      <c r="I67" s="71"/>
      <c r="J67" s="2">
        <v>1</v>
      </c>
      <c r="K67" s="2"/>
      <c r="M67" s="10" t="s">
        <v>18</v>
      </c>
      <c r="N67" s="1">
        <f>N66-N65</f>
        <v>0</v>
      </c>
    </row>
    <row r="68" spans="1:14">
      <c r="A68" s="92"/>
      <c r="B68" s="8"/>
      <c r="C68" s="8"/>
      <c r="D68" t="s">
        <v>2</v>
      </c>
      <c r="E68" s="70" t="s">
        <v>0</v>
      </c>
      <c r="F68" s="69" t="s">
        <v>0</v>
      </c>
      <c r="G68" s="69" t="s">
        <v>0</v>
      </c>
      <c r="H68" s="69" t="s">
        <v>0</v>
      </c>
      <c r="I68" s="71"/>
      <c r="J68" s="2">
        <v>1</v>
      </c>
      <c r="K68" s="2"/>
      <c r="M68" s="10" t="s">
        <v>19</v>
      </c>
      <c r="N68" s="1">
        <f>ROUNDUP((IF((N65&gt;N66),N65,N66)),0)</f>
        <v>1</v>
      </c>
    </row>
    <row r="69" spans="1:14">
      <c r="A69" s="92"/>
      <c r="B69" s="8"/>
      <c r="C69" s="8">
        <v>4</v>
      </c>
      <c r="D69" t="s">
        <v>1</v>
      </c>
      <c r="E69" s="72" t="s">
        <v>0</v>
      </c>
      <c r="F69" s="73" t="s">
        <v>0</v>
      </c>
      <c r="G69" s="73" t="s">
        <v>0</v>
      </c>
      <c r="H69" s="73" t="s">
        <v>0</v>
      </c>
      <c r="I69" s="74"/>
      <c r="J69" s="2">
        <v>1</v>
      </c>
      <c r="K69" s="2"/>
      <c r="M69" s="10" t="s">
        <v>20</v>
      </c>
      <c r="N69">
        <f>N68*$N$3</f>
        <v>30</v>
      </c>
    </row>
    <row r="70" spans="1:14">
      <c r="A70" s="92"/>
      <c r="C70" s="8"/>
      <c r="D70" t="s">
        <v>2</v>
      </c>
      <c r="E70" s="72" t="s">
        <v>0</v>
      </c>
      <c r="F70" s="73" t="s">
        <v>0</v>
      </c>
      <c r="G70" s="73" t="s">
        <v>0</v>
      </c>
      <c r="H70" s="73" t="s">
        <v>0</v>
      </c>
      <c r="I70" s="74"/>
      <c r="J70" s="2">
        <v>1</v>
      </c>
      <c r="K70" s="2"/>
      <c r="M70" s="10" t="s">
        <v>21</v>
      </c>
      <c r="N70">
        <f>N69-N63</f>
        <v>17</v>
      </c>
    </row>
    <row r="71" spans="1:14">
      <c r="A71" s="92"/>
      <c r="B71" s="9">
        <v>42109</v>
      </c>
      <c r="C71" s="8">
        <v>5</v>
      </c>
      <c r="D71" t="s">
        <v>1</v>
      </c>
      <c r="E71" s="72" t="s">
        <v>3</v>
      </c>
      <c r="F71" s="73" t="s">
        <v>3</v>
      </c>
      <c r="G71" s="73" t="s">
        <v>3</v>
      </c>
      <c r="H71" s="73" t="s">
        <v>3</v>
      </c>
      <c r="I71" s="74"/>
      <c r="J71" s="2"/>
      <c r="K71" s="2">
        <v>4</v>
      </c>
      <c r="M71" s="10" t="s">
        <v>22</v>
      </c>
      <c r="N71" s="81">
        <f>N70/N68</f>
        <v>17</v>
      </c>
    </row>
    <row r="72" spans="1:14">
      <c r="A72" s="92"/>
      <c r="B72" s="8"/>
      <c r="D72" t="s">
        <v>2</v>
      </c>
      <c r="E72" s="82" t="s">
        <v>3</v>
      </c>
      <c r="F72" s="83" t="s">
        <v>3</v>
      </c>
      <c r="G72" s="83" t="s">
        <v>3</v>
      </c>
      <c r="H72" s="83" t="s">
        <v>3</v>
      </c>
      <c r="I72" s="84"/>
      <c r="J72" s="2"/>
      <c r="K72" s="2">
        <v>4</v>
      </c>
    </row>
    <row r="73" spans="1:14">
      <c r="A73" s="92"/>
      <c r="B73" s="8"/>
      <c r="E73" s="8"/>
      <c r="F73" s="8"/>
      <c r="G73" s="8"/>
      <c r="H73" s="8"/>
      <c r="I73" s="8"/>
      <c r="J73" s="2">
        <f>SUM(J63:J72)</f>
        <v>8</v>
      </c>
      <c r="K73" s="2">
        <f>SUM(K63:K72)</f>
        <v>8</v>
      </c>
    </row>
    <row r="74" spans="1:14">
      <c r="A74" s="92"/>
    </row>
    <row r="75" spans="1:14">
      <c r="A75" s="92"/>
      <c r="B75" t="s">
        <v>36</v>
      </c>
    </row>
    <row r="76" spans="1:14">
      <c r="A76" s="92"/>
      <c r="B76" s="8" t="s">
        <v>12</v>
      </c>
      <c r="C76" t="s">
        <v>11</v>
      </c>
      <c r="E76" s="7" t="s">
        <v>7</v>
      </c>
      <c r="F76" s="7" t="s">
        <v>8</v>
      </c>
      <c r="G76" s="7" t="s">
        <v>9</v>
      </c>
      <c r="H76" s="7" t="s">
        <v>4</v>
      </c>
      <c r="I76" s="7" t="s">
        <v>10</v>
      </c>
      <c r="J76" s="2" t="s">
        <v>5</v>
      </c>
      <c r="K76" s="2" t="s">
        <v>6</v>
      </c>
    </row>
    <row r="77" spans="1:14">
      <c r="A77" s="92"/>
      <c r="B77" s="9">
        <v>42107</v>
      </c>
      <c r="C77" s="8">
        <v>1</v>
      </c>
      <c r="D77" t="s">
        <v>1</v>
      </c>
      <c r="E77" s="54" t="s">
        <v>0</v>
      </c>
      <c r="F77" s="55" t="s">
        <v>0</v>
      </c>
      <c r="G77" s="55" t="s">
        <v>0</v>
      </c>
      <c r="H77" s="55" t="s">
        <v>0</v>
      </c>
      <c r="I77" s="53"/>
      <c r="J77" s="2">
        <v>1</v>
      </c>
      <c r="K77" s="2"/>
      <c r="M77" s="10" t="s">
        <v>14</v>
      </c>
      <c r="N77">
        <f>ROUNDUP(($N$2/J87),0)</f>
        <v>12</v>
      </c>
    </row>
    <row r="78" spans="1:14">
      <c r="A78" s="92"/>
      <c r="B78" s="8"/>
      <c r="C78" s="8"/>
      <c r="D78" t="s">
        <v>2</v>
      </c>
      <c r="E78" s="70" t="s">
        <v>0</v>
      </c>
      <c r="F78" s="69" t="s">
        <v>0</v>
      </c>
      <c r="G78" s="69" t="s">
        <v>0</v>
      </c>
      <c r="H78" s="69" t="s">
        <v>0</v>
      </c>
      <c r="I78" s="71"/>
      <c r="J78" s="2">
        <v>1</v>
      </c>
      <c r="K78" s="2"/>
      <c r="M78" s="10" t="s">
        <v>15</v>
      </c>
      <c r="N78">
        <f>ROUNDUP(($N$2/K87),0)</f>
        <v>25</v>
      </c>
    </row>
    <row r="79" spans="1:14">
      <c r="A79" s="92"/>
      <c r="B79" s="8"/>
      <c r="C79" s="8">
        <v>2</v>
      </c>
      <c r="D79" t="s">
        <v>1</v>
      </c>
      <c r="E79" s="70" t="s">
        <v>0</v>
      </c>
      <c r="F79" s="69" t="s">
        <v>0</v>
      </c>
      <c r="G79" s="69" t="s">
        <v>0</v>
      </c>
      <c r="H79" s="69" t="s">
        <v>0</v>
      </c>
      <c r="I79" s="71"/>
      <c r="J79" s="2">
        <v>1</v>
      </c>
      <c r="K79" s="2"/>
      <c r="M79" s="10" t="s">
        <v>17</v>
      </c>
      <c r="N79" s="1">
        <f>N77/$N$3</f>
        <v>0.4</v>
      </c>
    </row>
    <row r="80" spans="1:14">
      <c r="A80" s="92"/>
      <c r="B80" s="8"/>
      <c r="C80" s="8"/>
      <c r="D80" t="s">
        <v>2</v>
      </c>
      <c r="E80" s="70" t="s">
        <v>0</v>
      </c>
      <c r="F80" s="69" t="s">
        <v>0</v>
      </c>
      <c r="G80" s="69" t="s">
        <v>0</v>
      </c>
      <c r="H80" s="69" t="s">
        <v>0</v>
      </c>
      <c r="I80" s="71"/>
      <c r="J80" s="2">
        <v>1</v>
      </c>
      <c r="K80" s="2"/>
      <c r="M80" s="10" t="s">
        <v>16</v>
      </c>
      <c r="N80" s="1">
        <f>N78/$N$3</f>
        <v>0.83333333333333337</v>
      </c>
    </row>
    <row r="81" spans="1:14">
      <c r="A81" s="92"/>
      <c r="B81" s="8"/>
      <c r="C81" s="8">
        <v>3</v>
      </c>
      <c r="D81" t="s">
        <v>1</v>
      </c>
      <c r="E81" s="70" t="s">
        <v>0</v>
      </c>
      <c r="F81" s="69" t="s">
        <v>0</v>
      </c>
      <c r="G81" s="69" t="s">
        <v>0</v>
      </c>
      <c r="H81" s="69" t="s">
        <v>0</v>
      </c>
      <c r="I81" s="71"/>
      <c r="J81" s="2">
        <v>1</v>
      </c>
      <c r="K81" s="2"/>
      <c r="M81" s="10" t="s">
        <v>18</v>
      </c>
      <c r="N81" s="1">
        <f>N80-N79</f>
        <v>0.43333333333333335</v>
      </c>
    </row>
    <row r="82" spans="1:14">
      <c r="A82" s="92"/>
      <c r="B82" s="8"/>
      <c r="C82" s="8"/>
      <c r="D82" t="s">
        <v>2</v>
      </c>
      <c r="E82" s="70" t="s">
        <v>0</v>
      </c>
      <c r="F82" s="69" t="s">
        <v>0</v>
      </c>
      <c r="G82" s="69" t="s">
        <v>0</v>
      </c>
      <c r="H82" s="69" t="s">
        <v>0</v>
      </c>
      <c r="I82" s="71"/>
      <c r="J82" s="2">
        <v>1</v>
      </c>
      <c r="K82" s="2"/>
      <c r="M82" s="10" t="s">
        <v>19</v>
      </c>
      <c r="N82" s="1">
        <f>ROUNDUP((IF((N79&gt;N80),N79,N80)),0)</f>
        <v>1</v>
      </c>
    </row>
    <row r="83" spans="1:14">
      <c r="A83" s="92"/>
      <c r="B83" s="8"/>
      <c r="C83" s="8">
        <v>4</v>
      </c>
      <c r="D83" t="s">
        <v>1</v>
      </c>
      <c r="E83" s="72" t="s">
        <v>0</v>
      </c>
      <c r="F83" s="73" t="s">
        <v>0</v>
      </c>
      <c r="G83" s="73" t="s">
        <v>0</v>
      </c>
      <c r="H83" s="73" t="s">
        <v>0</v>
      </c>
      <c r="I83" s="74"/>
      <c r="J83" s="2">
        <v>1</v>
      </c>
      <c r="K83" s="2"/>
      <c r="M83" s="10" t="s">
        <v>20</v>
      </c>
      <c r="N83">
        <f>N82*$N$3</f>
        <v>30</v>
      </c>
    </row>
    <row r="84" spans="1:14">
      <c r="A84" s="92"/>
      <c r="C84" s="8"/>
      <c r="D84" t="s">
        <v>2</v>
      </c>
      <c r="E84" s="72" t="s">
        <v>0</v>
      </c>
      <c r="F84" s="73" t="s">
        <v>0</v>
      </c>
      <c r="G84" s="73" t="s">
        <v>0</v>
      </c>
      <c r="H84" s="73" t="s">
        <v>0</v>
      </c>
      <c r="I84" s="74"/>
      <c r="J84" s="2">
        <v>1</v>
      </c>
      <c r="K84" s="2"/>
      <c r="M84" s="10" t="s">
        <v>21</v>
      </c>
      <c r="N84">
        <f>N83-N77</f>
        <v>18</v>
      </c>
    </row>
    <row r="85" spans="1:14">
      <c r="A85" s="92"/>
      <c r="B85" s="9">
        <v>42109</v>
      </c>
      <c r="C85" s="8">
        <v>5</v>
      </c>
      <c r="D85" t="s">
        <v>1</v>
      </c>
      <c r="E85" s="72" t="s">
        <v>0</v>
      </c>
      <c r="F85" s="73" t="s">
        <v>0</v>
      </c>
      <c r="G85" s="73" t="s">
        <v>0</v>
      </c>
      <c r="H85" s="73" t="s">
        <v>0</v>
      </c>
      <c r="I85" s="74"/>
      <c r="J85" s="2">
        <v>1</v>
      </c>
      <c r="K85" s="2"/>
      <c r="M85" s="10" t="s">
        <v>22</v>
      </c>
      <c r="N85" s="81">
        <f>N84/N82</f>
        <v>18</v>
      </c>
    </row>
    <row r="86" spans="1:14">
      <c r="A86" s="92"/>
      <c r="B86" s="8"/>
      <c r="D86" t="s">
        <v>2</v>
      </c>
      <c r="E86" s="82" t="s">
        <v>3</v>
      </c>
      <c r="F86" s="83" t="s">
        <v>3</v>
      </c>
      <c r="G86" s="83" t="s">
        <v>3</v>
      </c>
      <c r="H86" s="83" t="s">
        <v>3</v>
      </c>
      <c r="I86" s="84"/>
      <c r="J86" s="2"/>
      <c r="K86" s="2">
        <v>4</v>
      </c>
    </row>
    <row r="87" spans="1:14">
      <c r="A87" s="92"/>
      <c r="B87" s="8"/>
      <c r="E87" s="8"/>
      <c r="F87" s="8"/>
      <c r="G87" s="8"/>
      <c r="H87" s="8"/>
      <c r="I87" s="8"/>
      <c r="J87" s="2">
        <f>SUM(J77:J86)</f>
        <v>9</v>
      </c>
      <c r="K87" s="2">
        <f>SUM(K77:K86)</f>
        <v>4</v>
      </c>
    </row>
    <row r="88" spans="1:14">
      <c r="A88" s="92"/>
    </row>
    <row r="89" spans="1:14">
      <c r="A89" s="92"/>
    </row>
    <row r="90" spans="1:14">
      <c r="A90" s="92"/>
    </row>
  </sheetData>
  <mergeCells count="2">
    <mergeCell ref="A5:A47"/>
    <mergeCell ref="A48:A90"/>
  </mergeCells>
  <pageMargins left="0.75" right="0.75" top="1" bottom="1" header="0.5" footer="0.5"/>
  <pageSetup orientation="portrait" horizontalDpi="4294967292" verticalDpi="4294967292"/>
  <ignoredErrors>
    <ignoredError sqref="J16:K16 J29:K2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Sch</vt:lpstr>
      <vt:lpstr>New PBA R</vt:lpstr>
      <vt:lpstr>New EoY 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Orth</dc:creator>
  <cp:lastModifiedBy>Sam Orth</cp:lastModifiedBy>
  <dcterms:created xsi:type="dcterms:W3CDTF">2014-02-03T21:45:13Z</dcterms:created>
  <dcterms:modified xsi:type="dcterms:W3CDTF">2014-03-10T22:36:13Z</dcterms:modified>
</cp:coreProperties>
</file>